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uidance" sheetId="1" state="visible" r:id="rId1"/>
    <sheet xmlns:r="http://schemas.openxmlformats.org/officeDocument/2006/relationships" name="Initiative Matrix" sheetId="2" state="visible" r:id="rId2"/>
    <sheet xmlns:r="http://schemas.openxmlformats.org/officeDocument/2006/relationships" name="Overview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&quot;%&quot;"/>
  </numFmts>
  <fonts count="35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1"/>
    </font>
    <font>
      <name val="Calibri"/>
      <color rgb="00333333"/>
      <sz val="10"/>
    </font>
    <font>
      <name val="Calibri"/>
      <b val="1"/>
      <color rgb="001E3A8A"/>
      <sz val="10"/>
    </font>
    <font>
      <name val="Calibri"/>
      <b val="1"/>
      <color rgb="00166534"/>
      <sz val="10"/>
    </font>
    <font>
      <name val="Calibri"/>
      <b val="1"/>
      <color rgb="00854D0E"/>
      <sz val="10"/>
    </font>
    <font>
      <name val="Calibri"/>
      <b val="1"/>
      <color rgb="00374151"/>
      <sz val="10"/>
    </font>
    <font>
      <name val="Calibri"/>
      <b val="1"/>
      <color rgb="000D1B3E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color rgb="00888888"/>
      <sz val="10"/>
    </font>
    <font>
      <name val="Calibri"/>
      <color rgb="00222222"/>
      <sz val="10"/>
    </font>
    <font>
      <name val="Calibri"/>
      <i val="1"/>
      <color rgb="00666666"/>
      <sz val="9"/>
    </font>
    <font>
      <name val="Calibri"/>
      <b val="1"/>
      <color rgb="000D1B3E"/>
      <sz val="11"/>
    </font>
    <font>
      <name val="Calibri"/>
      <i val="1"/>
      <color rgb="00FFFFFF"/>
      <sz val="9"/>
    </font>
    <font>
      <name val="Calibri"/>
      <b val="1"/>
      <color rgb="00FFFFFF"/>
      <sz val="12"/>
    </font>
    <font>
      <name val="Calibri"/>
      <i val="1"/>
      <color rgb="00999999"/>
      <sz val="9"/>
    </font>
    <font>
      <name val="Calibri"/>
      <b val="1"/>
      <color rgb="00FFFFFF"/>
      <sz val="16"/>
    </font>
    <font>
      <name val="Calibri"/>
      <color rgb="00333333"/>
      <sz val="9"/>
    </font>
    <font>
      <name val="Calibri"/>
      <color rgb="00666666"/>
      <sz val="9"/>
    </font>
    <font>
      <name val="Calibri"/>
      <color rgb="00444444"/>
      <sz val="9"/>
    </font>
    <font>
      <name val="Calibri"/>
      <color rgb="00555555"/>
      <sz val="9"/>
    </font>
    <font>
      <name val="Calibri"/>
      <b val="1"/>
      <color rgb="000D1B3E"/>
      <sz val="9"/>
    </font>
    <font>
      <name val="Calibri"/>
      <b val="1"/>
      <color rgb="001E3A8A"/>
      <sz val="11"/>
    </font>
    <font>
      <name val="Calibri"/>
      <i val="1"/>
      <color rgb="00555555"/>
      <sz val="9"/>
    </font>
    <font>
      <name val="Calibri"/>
      <b val="1"/>
      <color rgb="00222222"/>
      <sz val="10"/>
    </font>
    <font>
      <name val="Calibri"/>
      <color rgb="00444444"/>
      <sz val="10"/>
    </font>
    <font>
      <name val="Calibri"/>
      <b val="1"/>
      <color rgb="001E3A8A"/>
      <sz val="14"/>
    </font>
    <font>
      <name val="Calibri"/>
      <b val="1"/>
      <color rgb="00166534"/>
      <sz val="11"/>
    </font>
    <font>
      <name val="Calibri"/>
      <b val="1"/>
      <color rgb="00166534"/>
      <sz val="14"/>
    </font>
    <font>
      <name val="Calibri"/>
      <b val="1"/>
      <color rgb="00854D0E"/>
      <sz val="11"/>
    </font>
    <font>
      <name val="Calibri"/>
      <b val="1"/>
      <color rgb="00854D0E"/>
      <sz val="14"/>
    </font>
    <font>
      <name val="Calibri"/>
      <b val="1"/>
      <color rgb="00374151"/>
      <sz val="11"/>
    </font>
    <font>
      <name val="Calibri"/>
      <b val="1"/>
      <color rgb="00374151"/>
      <sz val="14"/>
    </font>
  </fonts>
  <fills count="12">
    <fill>
      <patternFill/>
    </fill>
    <fill>
      <patternFill patternType="gray125"/>
    </fill>
    <fill>
      <patternFill patternType="solid">
        <fgColor rgb="000D1B3E"/>
      </patternFill>
    </fill>
    <fill>
      <patternFill patternType="solid">
        <fgColor rgb="001A3A6B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3F4F6"/>
      </patternFill>
    </fill>
    <fill>
      <patternFill patternType="solid">
        <fgColor rgb="00FFFDE7"/>
      </patternFill>
    </fill>
    <fill>
      <patternFill patternType="solid">
        <fgColor rgb="00E8E8E8"/>
      </patternFill>
    </fill>
  </fills>
  <borders count="8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7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7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8" fillId="5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left" vertical="center"/>
    </xf>
    <xf numFmtId="0" fontId="9" fillId="2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left" vertical="center"/>
    </xf>
    <xf numFmtId="0" fontId="10" fillId="2" borderId="0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left" vertical="center" wrapText="1"/>
    </xf>
    <xf numFmtId="1" fontId="14" fillId="10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left" vertical="center"/>
    </xf>
    <xf numFmtId="1" fontId="16" fillId="2" borderId="0" applyAlignment="1" pivotButton="0" quotePrefix="0" xfId="0">
      <alignment horizontal="center" vertical="center"/>
    </xf>
    <xf numFmtId="0" fontId="17" fillId="0" borderId="0" pivotButton="0" quotePrefix="0" xfId="0"/>
    <xf numFmtId="0" fontId="18" fillId="2" borderId="0" applyAlignment="1" pivotButton="0" quotePrefix="0" xfId="0">
      <alignment horizontal="left" vertical="center"/>
    </xf>
    <xf numFmtId="0" fontId="15" fillId="3" borderId="0" applyAlignment="1" pivotButton="0" quotePrefix="0" xfId="0">
      <alignment horizontal="left" vertical="center"/>
    </xf>
    <xf numFmtId="0" fontId="10" fillId="2" borderId="0" applyAlignment="1" pivotButton="0" quotePrefix="0" xfId="0">
      <alignment horizontal="left" vertical="center"/>
    </xf>
    <xf numFmtId="0" fontId="10" fillId="2" borderId="0" applyAlignment="1" pivotButton="0" quotePrefix="0" xfId="0">
      <alignment horizontal="center" vertical="center" wrapText="1"/>
    </xf>
    <xf numFmtId="0" fontId="19" fillId="5" borderId="6" applyAlignment="1" pivotButton="0" quotePrefix="0" xfId="0">
      <alignment horizontal="left" vertical="center" wrapText="1"/>
    </xf>
    <xf numFmtId="0" fontId="14" fillId="10" borderId="7" applyAlignment="1" pivotButton="0" quotePrefix="0" xfId="0">
      <alignment horizontal="center" vertical="center"/>
    </xf>
    <xf numFmtId="1" fontId="20" fillId="5" borderId="6" applyAlignment="1" pivotButton="0" quotePrefix="0" xfId="0">
      <alignment horizontal="center" vertical="center"/>
    </xf>
    <xf numFmtId="164" fontId="21" fillId="5" borderId="6" applyAlignment="1" pivotButton="0" quotePrefix="0" xfId="0">
      <alignment horizontal="center" vertical="center"/>
    </xf>
    <xf numFmtId="0" fontId="22" fillId="5" borderId="6" applyAlignment="1" pivotButton="0" quotePrefix="0" xfId="0">
      <alignment horizontal="left" vertical="center" wrapText="1"/>
    </xf>
    <xf numFmtId="0" fontId="19" fillId="4" borderId="6" applyAlignment="1" pivotButton="0" quotePrefix="0" xfId="0">
      <alignment horizontal="left" vertical="center" wrapText="1"/>
    </xf>
    <xf numFmtId="1" fontId="20" fillId="4" borderId="6" applyAlignment="1" pivotButton="0" quotePrefix="0" xfId="0">
      <alignment horizontal="center" vertical="center"/>
    </xf>
    <xf numFmtId="164" fontId="21" fillId="4" borderId="6" applyAlignment="1" pivotButton="0" quotePrefix="0" xfId="0">
      <alignment horizontal="center" vertical="center"/>
    </xf>
    <xf numFmtId="0" fontId="22" fillId="4" borderId="6" applyAlignment="1" pivotButton="0" quotePrefix="0" xfId="0">
      <alignment horizontal="left" vertical="center" wrapText="1"/>
    </xf>
    <xf numFmtId="0" fontId="23" fillId="11" borderId="1" applyAlignment="1" pivotButton="0" quotePrefix="0" xfId="0">
      <alignment horizontal="left" vertical="center"/>
    </xf>
    <xf numFmtId="0" fontId="0" fillId="11" borderId="0" pivotButton="0" quotePrefix="0" xfId="0"/>
    <xf numFmtId="164" fontId="8" fillId="11" borderId="1" applyAlignment="1" pivotButton="0" quotePrefix="0" xfId="0">
      <alignment horizontal="center" vertical="center"/>
    </xf>
    <xf numFmtId="0" fontId="8" fillId="11" borderId="0" applyAlignment="1" pivotButton="0" quotePrefix="0" xfId="0">
      <alignment horizontal="left" vertical="center"/>
    </xf>
    <xf numFmtId="0" fontId="24" fillId="6" borderId="0" applyAlignment="1" pivotButton="0" quotePrefix="0" xfId="0">
      <alignment horizontal="center" vertical="center"/>
    </xf>
    <xf numFmtId="0" fontId="25" fillId="11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 wrapText="1"/>
    </xf>
    <xf numFmtId="0" fontId="26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center" vertical="center"/>
    </xf>
    <xf numFmtId="165" fontId="27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26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center" vertical="center"/>
    </xf>
    <xf numFmtId="165" fontId="27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24" fillId="6" borderId="1" applyAlignment="1" pivotButton="0" quotePrefix="0" xfId="0">
      <alignment horizontal="left" vertical="center"/>
    </xf>
    <xf numFmtId="0" fontId="28" fillId="6" borderId="1" applyAlignment="1" pivotButton="0" quotePrefix="0" xfId="0">
      <alignment horizontal="center" vertical="center"/>
    </xf>
    <xf numFmtId="0" fontId="0" fillId="6" borderId="0" pivotButton="0" quotePrefix="0" xfId="0"/>
    <xf numFmtId="0" fontId="29" fillId="7" borderId="1" applyAlignment="1" pivotButton="0" quotePrefix="0" xfId="0">
      <alignment horizontal="left" vertical="center"/>
    </xf>
    <xf numFmtId="0" fontId="30" fillId="7" borderId="1" applyAlignment="1" pivotButton="0" quotePrefix="0" xfId="0">
      <alignment horizontal="center" vertical="center"/>
    </xf>
    <xf numFmtId="0" fontId="0" fillId="7" borderId="0" pivotButton="0" quotePrefix="0" xfId="0"/>
    <xf numFmtId="0" fontId="31" fillId="8" borderId="1" applyAlignment="1" pivotButton="0" quotePrefix="0" xfId="0">
      <alignment horizontal="left" vertical="center"/>
    </xf>
    <xf numFmtId="0" fontId="32" fillId="8" borderId="1" applyAlignment="1" pivotButton="0" quotePrefix="0" xfId="0">
      <alignment horizontal="center" vertical="center"/>
    </xf>
    <xf numFmtId="0" fontId="0" fillId="8" borderId="0" pivotButton="0" quotePrefix="0" xfId="0"/>
    <xf numFmtId="0" fontId="33" fillId="9" borderId="1" applyAlignment="1" pivotButton="0" quotePrefix="0" xfId="0">
      <alignment horizontal="left" vertical="center"/>
    </xf>
    <xf numFmtId="0" fontId="34" fillId="9" borderId="1" applyAlignment="1" pivotButton="0" quotePrefix="0" xfId="0">
      <alignment horizontal="center" vertical="center"/>
    </xf>
    <xf numFmtId="0" fontId="0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5"/>
  <sheetViews>
    <sheetView showGridLines="0" zoomScale="100" workbookViewId="0">
      <selection activeCell="A1" sqref="A1"/>
    </sheetView>
  </sheetViews>
  <sheetFormatPr baseColWidth="8" defaultRowHeight="15"/>
  <cols>
    <col width="28" customWidth="1" min="1" max="1"/>
    <col width="55" customWidth="1" min="2" max="2"/>
    <col width="8" customWidth="1" min="3" max="3"/>
    <col width="12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</cols>
  <sheetData>
    <row r="1" ht="40" customHeight="1">
      <c r="A1" s="1" t="inlineStr">
        <is>
          <t xml:space="preserve">  MoSCoW Priority Matrix</t>
        </is>
      </c>
    </row>
    <row r="2" ht="6" customHeight="1"/>
    <row r="3" ht="22" customHeight="1">
      <c r="A3" s="2" t="inlineStr">
        <is>
          <t xml:space="preserve">  How to use this tool</t>
        </is>
      </c>
    </row>
    <row r="4" ht="22" customHeight="1">
      <c r="A4" s="3" t="inlineStr">
        <is>
          <t>1.  Open the Initiative Matrix tab. Name each initiative and score it 0–5 against the 14 categories.</t>
        </is>
      </c>
    </row>
    <row r="5" ht="22" customHeight="1">
      <c r="A5" s="4" t="inlineStr">
        <is>
          <t>2.  Adjust the category weights in column D below to reflect your organisation's priorities. They must total 100%.</t>
        </is>
      </c>
    </row>
    <row r="6" ht="22" customHeight="1">
      <c r="A6" s="3" t="inlineStr">
        <is>
          <t>3.  The MoSCoW priority (Must / Should / Could / Won't) calculates automatically from your weighted scores.</t>
        </is>
      </c>
    </row>
    <row r="7" ht="22" customHeight="1">
      <c r="A7" s="4" t="inlineStr">
        <is>
          <t>4.  The Overview tab shows all 12 initiatives ranked side by side — suitable for printing or presenting.</t>
        </is>
      </c>
    </row>
    <row r="8" ht="22" customHeight="1">
      <c r="A8" s="3" t="inlineStr">
        <is>
          <t>5.  Initiatives 1 and 2 are pre-filled as examples. Clear column B scores on the Initiative Matrix to start fresh.</t>
        </is>
      </c>
    </row>
    <row r="10" ht="8" customHeight="1"/>
    <row r="11" ht="22" customHeight="1">
      <c r="A11" s="2" t="inlineStr">
        <is>
          <t xml:space="preserve">  MoSCoW Definitions</t>
        </is>
      </c>
    </row>
    <row r="12" ht="28" customHeight="1">
      <c r="A12" s="5" t="inlineStr">
        <is>
          <t>MUST DO</t>
        </is>
      </c>
      <c r="B12" s="6" t="inlineStr">
        <is>
          <t>Non-negotiable. Legislative requirement, irrevocable commitment, or critical strategic need. Must be delivered for success.</t>
        </is>
      </c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  <c r="R12" s="7" t="n"/>
      <c r="S12" s="7" t="n"/>
      <c r="T12" s="8" t="n"/>
    </row>
    <row r="13" ht="28" customHeight="1">
      <c r="A13" s="9" t="inlineStr">
        <is>
          <t>SHOULD DO</t>
        </is>
      </c>
      <c r="B13" s="10" t="inlineStr">
        <is>
          <t>Important but not vital. Should be included if at all possible. Contributes meaningfully to strategic goals.</t>
        </is>
      </c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8" t="n"/>
    </row>
    <row r="14" ht="28" customHeight="1">
      <c r="A14" s="11" t="inlineStr">
        <is>
          <t>COULD DO</t>
        </is>
      </c>
      <c r="B14" s="12" t="inlineStr">
        <is>
          <t>Nice to have. Included only if it does not affect anything else. Not a significant strategic contributor.</t>
        </is>
      </c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  <c r="Q14" s="7" t="n"/>
      <c r="R14" s="7" t="n"/>
      <c r="S14" s="7" t="n"/>
      <c r="T14" s="8" t="n"/>
    </row>
    <row r="15" ht="28" customHeight="1">
      <c r="A15" s="13" t="inlineStr">
        <is>
          <t>WON'T DO</t>
        </is>
      </c>
      <c r="B15" s="14" t="inlineStr">
        <is>
          <t>Cannot justify at this time. Agreed exclusion for this phase. May be revisited in a future phase.</t>
        </is>
      </c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  <c r="Q15" s="7" t="n"/>
      <c r="R15" s="7" t="n"/>
      <c r="S15" s="7" t="n"/>
      <c r="T15" s="8" t="n"/>
    </row>
    <row r="17" ht="8" customHeight="1"/>
    <row r="18" ht="22" customHeight="1">
      <c r="A18" s="2" t="inlineStr">
        <is>
          <t xml:space="preserve">  Scoring Guide  —  0 to 5 per category</t>
        </is>
      </c>
    </row>
    <row r="19" ht="18" customHeight="1">
      <c r="A19" s="15" t="inlineStr">
        <is>
          <t>0</t>
        </is>
      </c>
      <c r="B19" s="16" t="inlineStr">
        <is>
          <t>No impact — does not apply to this initiative</t>
        </is>
      </c>
    </row>
    <row r="20" ht="18" customHeight="1">
      <c r="A20" s="17" t="inlineStr">
        <is>
          <t>1–2</t>
        </is>
      </c>
      <c r="B20" s="18" t="inlineStr">
        <is>
          <t>Low impact</t>
        </is>
      </c>
    </row>
    <row r="21" ht="18" customHeight="1">
      <c r="A21" s="15" t="inlineStr">
        <is>
          <t>3</t>
        </is>
      </c>
      <c r="B21" s="16" t="inlineStr">
        <is>
          <t>Moderate impact</t>
        </is>
      </c>
    </row>
    <row r="22" ht="18" customHeight="1">
      <c r="A22" s="17" t="inlineStr">
        <is>
          <t>4</t>
        </is>
      </c>
      <c r="B22" s="18" t="inlineStr">
        <is>
          <t>Significant impact</t>
        </is>
      </c>
    </row>
    <row r="23" ht="18" customHeight="1">
      <c r="A23" s="15" t="inlineStr">
        <is>
          <t>5</t>
        </is>
      </c>
      <c r="B23" s="16" t="inlineStr">
        <is>
          <t>Critical or maximum impact</t>
        </is>
      </c>
    </row>
    <row r="25" ht="8" customHeight="1"/>
    <row r="26" ht="22" customHeight="1">
      <c r="A26" s="2" t="inlineStr">
        <is>
          <t xml:space="preserve">  Category Weightings  —  adjust to reflect your organisation (must total 100%)</t>
        </is>
      </c>
    </row>
    <row r="27" ht="20" customHeight="1">
      <c r="A27" s="19" t="inlineStr">
        <is>
          <t>#</t>
        </is>
      </c>
      <c r="B27" s="20" t="inlineStr">
        <is>
          <t>Category</t>
        </is>
      </c>
      <c r="C27" s="21" t="inlineStr">
        <is>
          <t>Scoring hint</t>
        </is>
      </c>
      <c r="D27" s="19" t="inlineStr">
        <is>
          <t>Weight %</t>
        </is>
      </c>
    </row>
    <row r="28" ht="20" customHeight="1">
      <c r="A28" s="22" t="n">
        <v>1</v>
      </c>
      <c r="B28" s="23" t="inlineStr">
        <is>
          <t>Impacts large number of stakeholders</t>
        </is>
      </c>
      <c r="C28" s="24" t="inlineStr">
        <is>
          <t>0 = Few stakeholders — 5 = Many</t>
        </is>
      </c>
      <c r="D28" s="25" t="n">
        <v>8</v>
      </c>
    </row>
    <row r="29" ht="20" customHeight="1">
      <c r="A29" s="26" t="n">
        <v>2</v>
      </c>
      <c r="B29" s="27" t="inlineStr">
        <is>
          <t>Mandated / legal compliance</t>
        </is>
      </c>
      <c r="C29" s="28" t="inlineStr">
        <is>
          <t>0 = Not mandated — 5 = Legal requirement</t>
        </is>
      </c>
      <c r="D29" s="25" t="n">
        <v>10</v>
      </c>
    </row>
    <row r="30" ht="20" customHeight="1">
      <c r="A30" s="22" t="n">
        <v>3</v>
      </c>
      <c r="B30" s="23" t="inlineStr">
        <is>
          <t>Risks of not doing initiative</t>
        </is>
      </c>
      <c r="C30" s="24" t="inlineStr">
        <is>
          <t>0 = No risk — 5 = High risk</t>
        </is>
      </c>
      <c r="D30" s="25" t="n">
        <v>8</v>
      </c>
    </row>
    <row r="31" ht="20" customHeight="1">
      <c r="A31" s="26" t="n">
        <v>4</v>
      </c>
      <c r="B31" s="27" t="inlineStr">
        <is>
          <t>Cashable savings</t>
        </is>
      </c>
      <c r="C31" s="28" t="inlineStr">
        <is>
          <t>0 = No savings — 5 = Significant savings</t>
        </is>
      </c>
      <c r="D31" s="25" t="n">
        <v>8</v>
      </c>
    </row>
    <row r="32" ht="20" customHeight="1">
      <c r="A32" s="22" t="n">
        <v>5</v>
      </c>
      <c r="B32" s="23" t="inlineStr">
        <is>
          <t>Non-cashable savings</t>
        </is>
      </c>
      <c r="C32" s="24" t="inlineStr">
        <is>
          <t>0 = None — 5 = Significant</t>
        </is>
      </c>
      <c r="D32" s="25" t="n">
        <v>5</v>
      </c>
    </row>
    <row r="33" ht="20" customHeight="1">
      <c r="A33" s="26" t="n">
        <v>6</v>
      </c>
      <c r="B33" s="27" t="inlineStr">
        <is>
          <t>Service improvements</t>
        </is>
      </c>
      <c r="C33" s="28" t="inlineStr">
        <is>
          <t>0 = No improvement — 5 = Significant</t>
        </is>
      </c>
      <c r="D33" s="25" t="n">
        <v>10</v>
      </c>
    </row>
    <row r="34" ht="20" customHeight="1">
      <c r="A34" s="22" t="n">
        <v>7</v>
      </c>
      <c r="B34" s="23" t="inlineStr">
        <is>
          <t>Improves image; avoids bad publicity</t>
        </is>
      </c>
      <c r="C34" s="24" t="inlineStr">
        <is>
          <t>0 = Bad for image — 5 = Good for image</t>
        </is>
      </c>
      <c r="D34" s="25" t="n">
        <v>8</v>
      </c>
    </row>
    <row r="35" ht="20" customHeight="1">
      <c r="A35" s="26" t="n">
        <v>8</v>
      </c>
      <c r="B35" s="27" t="inlineStr">
        <is>
          <t>Scale and scope — impact on service delivery</t>
        </is>
      </c>
      <c r="C35" s="28" t="inlineStr">
        <is>
          <t>0 = No impact — 5 = High impact</t>
        </is>
      </c>
      <c r="D35" s="25" t="n">
        <v>8</v>
      </c>
    </row>
    <row r="36" ht="20" customHeight="1">
      <c r="A36" s="22" t="n">
        <v>9</v>
      </c>
      <c r="B36" s="23" t="inlineStr">
        <is>
          <t>Improves security; minimises security risks</t>
        </is>
      </c>
      <c r="C36" s="24" t="inlineStr">
        <is>
          <t>0 = No change — 5 = Major improvement</t>
        </is>
      </c>
      <c r="D36" s="25" t="n">
        <v>4</v>
      </c>
    </row>
    <row r="37" ht="20" customHeight="1">
      <c r="A37" s="26" t="n">
        <v>10</v>
      </c>
      <c r="B37" s="27" t="inlineStr">
        <is>
          <t>Impact on dependent initiatives</t>
        </is>
      </c>
      <c r="C37" s="28" t="inlineStr">
        <is>
          <t>0 = No dependency — 5 = High impact</t>
        </is>
      </c>
      <c r="D37" s="25" t="n">
        <v>6</v>
      </c>
    </row>
    <row r="38" ht="20" customHeight="1">
      <c r="A38" s="22" t="n">
        <v>11</v>
      </c>
      <c r="B38" s="23" t="inlineStr">
        <is>
          <t>Fulfils a strategic goal</t>
        </is>
      </c>
      <c r="C38" s="24" t="inlineStr">
        <is>
          <t>0 = No goal met — 5 = Fully meets goals</t>
        </is>
      </c>
      <c r="D38" s="25" t="n">
        <v>8</v>
      </c>
    </row>
    <row r="39" ht="20" customHeight="1">
      <c r="A39" s="26" t="n">
        <v>12</v>
      </c>
      <c r="B39" s="27" t="inlineStr">
        <is>
          <t>Improved customer value</t>
        </is>
      </c>
      <c r="C39" s="28" t="inlineStr">
        <is>
          <t>0 = Reduces value — 5 = Improves value</t>
        </is>
      </c>
      <c r="D39" s="25" t="n">
        <v>6</v>
      </c>
    </row>
    <row r="40" ht="20" customHeight="1">
      <c r="A40" s="22" t="n">
        <v>13</v>
      </c>
      <c r="B40" s="23" t="inlineStr">
        <is>
          <t>Buy-in from stakeholders</t>
        </is>
      </c>
      <c r="C40" s="24" t="inlineStr">
        <is>
          <t>0 = No support — 5 = High support</t>
        </is>
      </c>
      <c r="D40" s="25" t="n">
        <v>4</v>
      </c>
    </row>
    <row r="41" ht="20" customHeight="1">
      <c r="A41" s="26" t="n">
        <v>14</v>
      </c>
      <c r="B41" s="27" t="inlineStr">
        <is>
          <t>Customer demands</t>
        </is>
      </c>
      <c r="C41" s="28" t="inlineStr">
        <is>
          <t>0 = Ignores demands — 5 = Meets demands</t>
        </is>
      </c>
      <c r="D41" s="25" t="n">
        <v>7</v>
      </c>
    </row>
    <row r="42" ht="22" customHeight="1">
      <c r="A42" s="19" t="inlineStr">
        <is>
          <t>TOTAL</t>
        </is>
      </c>
      <c r="B42" s="29" t="inlineStr">
        <is>
          <t>Must equal 100% for accurate scoring</t>
        </is>
      </c>
      <c r="D42" s="30">
        <f>SUM(D28:D41)</f>
        <v/>
      </c>
    </row>
    <row r="44" ht="6" customHeight="1"/>
    <row r="45" ht="16" customHeight="1">
      <c r="A45" s="31" t="inlineStr">
        <is>
          <t>Graham D. Rae Associates  |  grahamrae.net  |  Programme Prioritisation Tool</t>
        </is>
      </c>
    </row>
  </sheetData>
  <mergeCells count="21">
    <mergeCell ref="B19:T19"/>
    <mergeCell ref="A11:T11"/>
    <mergeCell ref="B15:T15"/>
    <mergeCell ref="A1:T1"/>
    <mergeCell ref="A45:T45"/>
    <mergeCell ref="B20:T20"/>
    <mergeCell ref="A6:T6"/>
    <mergeCell ref="B42:C42"/>
    <mergeCell ref="A7:T7"/>
    <mergeCell ref="A18:T18"/>
    <mergeCell ref="B22:T22"/>
    <mergeCell ref="A3:T3"/>
    <mergeCell ref="A26:T26"/>
    <mergeCell ref="B21:T21"/>
    <mergeCell ref="B12:T12"/>
    <mergeCell ref="A5:T5"/>
    <mergeCell ref="A8:T8"/>
    <mergeCell ref="B23:T23"/>
    <mergeCell ref="A4:T4"/>
    <mergeCell ref="B14:T14"/>
    <mergeCell ref="B13:T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88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9" customWidth="1" min="3" max="3"/>
    <col width="10" customWidth="1" min="4" max="4"/>
    <col width="22" customWidth="1" min="5" max="5"/>
    <col width="3" customWidth="1" min="6" max="6"/>
    <col width="28" customWidth="1" min="7" max="7"/>
    <col width="10" customWidth="1" min="8" max="8"/>
    <col width="9" customWidth="1" min="9" max="9"/>
    <col width="10" customWidth="1" min="10" max="10"/>
    <col width="22" customWidth="1" min="11" max="11"/>
    <col width="3" customWidth="1" min="12" max="12"/>
    <col width="28" customWidth="1" min="13" max="13"/>
    <col width="10" customWidth="1" min="14" max="14"/>
    <col width="9" customWidth="1" min="15" max="15"/>
    <col width="10" customWidth="1" min="16" max="16"/>
    <col width="22" customWidth="1" min="17" max="17"/>
  </cols>
  <sheetData>
    <row r="1" ht="36" customHeight="1">
      <c r="A1" s="32" t="inlineStr">
        <is>
          <t xml:space="preserve">  MoSCoW Priority Matrix  —  Initiative Scoring</t>
        </is>
      </c>
    </row>
    <row r="2" ht="8" customHeight="1"/>
    <row r="3" ht="18" customHeight="1">
      <c r="A3" s="33" t="inlineStr">
        <is>
          <t>Score each initiative 0–5 per category. Yellow cells = your input. Weights pull from Guidance tab.</t>
        </is>
      </c>
    </row>
    <row r="4" ht="6" customHeight="1"/>
    <row r="5" ht="26" customHeight="1">
      <c r="A5" s="2" t="inlineStr">
        <is>
          <t xml:space="preserve">  Initiative 1</t>
        </is>
      </c>
      <c r="G5" s="2" t="inlineStr">
        <is>
          <t xml:space="preserve">  Initiative 2</t>
        </is>
      </c>
      <c r="M5" s="2" t="inlineStr">
        <is>
          <t xml:space="preserve">  Initiative 3</t>
        </is>
      </c>
    </row>
    <row r="6" ht="20" customHeight="1">
      <c r="A6" s="34" t="inlineStr">
        <is>
          <t>Category</t>
        </is>
      </c>
      <c r="B6" s="35" t="inlineStr">
        <is>
          <t>Score
0–5</t>
        </is>
      </c>
      <c r="C6" s="35" t="inlineStr">
        <is>
          <t>Weight
%</t>
        </is>
      </c>
      <c r="D6" s="35" t="inlineStr">
        <is>
          <t>Weighted
Score</t>
        </is>
      </c>
      <c r="E6" s="35" t="inlineStr">
        <is>
          <t>Notes</t>
        </is>
      </c>
      <c r="G6" s="34" t="inlineStr">
        <is>
          <t>Category</t>
        </is>
      </c>
      <c r="H6" s="35" t="inlineStr">
        <is>
          <t>Score
0–5</t>
        </is>
      </c>
      <c r="I6" s="35" t="inlineStr">
        <is>
          <t>Weight
%</t>
        </is>
      </c>
      <c r="J6" s="35" t="inlineStr">
        <is>
          <t>Weighted
Score</t>
        </is>
      </c>
      <c r="K6" s="35" t="inlineStr">
        <is>
          <t>Notes</t>
        </is>
      </c>
      <c r="M6" s="34" t="inlineStr">
        <is>
          <t>Category</t>
        </is>
      </c>
      <c r="N6" s="35" t="inlineStr">
        <is>
          <t>Score
0–5</t>
        </is>
      </c>
      <c r="O6" s="35" t="inlineStr">
        <is>
          <t>Weight
%</t>
        </is>
      </c>
      <c r="P6" s="35" t="inlineStr">
        <is>
          <t>Weighted
Score</t>
        </is>
      </c>
      <c r="Q6" s="35" t="inlineStr">
        <is>
          <t>Notes</t>
        </is>
      </c>
    </row>
    <row r="7" ht="18" customHeight="1">
      <c r="A7" s="36" t="inlineStr">
        <is>
          <t>1. Impacts large number of stakeholders</t>
        </is>
      </c>
      <c r="B7" s="37" t="n">
        <v>0</v>
      </c>
      <c r="C7" s="38">
        <f>Guidance!$D$28</f>
        <v/>
      </c>
      <c r="D7" s="39">
        <f>IF(B7="",0,(B7/5)*(Guidance!$D$28/100))</f>
        <v/>
      </c>
      <c r="E7" s="40" t="inlineStr"/>
      <c r="G7" s="36" t="inlineStr">
        <is>
          <t>1. Impacts large number of stakeholders</t>
        </is>
      </c>
      <c r="H7" s="37" t="n">
        <v>0</v>
      </c>
      <c r="I7" s="38">
        <f>Guidance!$D$28</f>
        <v/>
      </c>
      <c r="J7" s="39">
        <f>IF(H7="",0,(H7/5)*(Guidance!$D$28/100))</f>
        <v/>
      </c>
      <c r="K7" s="40" t="inlineStr"/>
      <c r="M7" s="36" t="inlineStr">
        <is>
          <t>1. Impacts large number of stakeholders</t>
        </is>
      </c>
      <c r="N7" s="37" t="n">
        <v>0</v>
      </c>
      <c r="O7" s="38">
        <f>Guidance!$D$28</f>
        <v/>
      </c>
      <c r="P7" s="39">
        <f>IF(N7="",0,(N7/5)*(Guidance!$D$28/100))</f>
        <v/>
      </c>
      <c r="Q7" s="40" t="inlineStr"/>
    </row>
    <row r="8" ht="18" customHeight="1">
      <c r="A8" s="41" t="inlineStr">
        <is>
          <t>2. Mandated / legal compliance</t>
        </is>
      </c>
      <c r="B8" s="37" t="n">
        <v>0</v>
      </c>
      <c r="C8" s="42">
        <f>Guidance!$D$29</f>
        <v/>
      </c>
      <c r="D8" s="43">
        <f>IF(B8="",0,(B8/5)*(Guidance!$D$29/100))</f>
        <v/>
      </c>
      <c r="E8" s="44" t="inlineStr"/>
      <c r="G8" s="41" t="inlineStr">
        <is>
          <t>2. Mandated / legal compliance</t>
        </is>
      </c>
      <c r="H8" s="37" t="n">
        <v>0</v>
      </c>
      <c r="I8" s="42">
        <f>Guidance!$D$29</f>
        <v/>
      </c>
      <c r="J8" s="43">
        <f>IF(H8="",0,(H8/5)*(Guidance!$D$29/100))</f>
        <v/>
      </c>
      <c r="K8" s="44" t="inlineStr"/>
      <c r="M8" s="41" t="inlineStr">
        <is>
          <t>2. Mandated / legal compliance</t>
        </is>
      </c>
      <c r="N8" s="37" t="n">
        <v>0</v>
      </c>
      <c r="O8" s="42">
        <f>Guidance!$D$29</f>
        <v/>
      </c>
      <c r="P8" s="43">
        <f>IF(N8="",0,(N8/5)*(Guidance!$D$29/100))</f>
        <v/>
      </c>
      <c r="Q8" s="44" t="inlineStr"/>
    </row>
    <row r="9" ht="18" customHeight="1">
      <c r="A9" s="36" t="inlineStr">
        <is>
          <t>3. Risks of not doing initiative</t>
        </is>
      </c>
      <c r="B9" s="37" t="n">
        <v>0</v>
      </c>
      <c r="C9" s="38">
        <f>Guidance!$D$30</f>
        <v/>
      </c>
      <c r="D9" s="39">
        <f>IF(B9="",0,(B9/5)*(Guidance!$D$30/100))</f>
        <v/>
      </c>
      <c r="E9" s="40" t="inlineStr"/>
      <c r="G9" s="36" t="inlineStr">
        <is>
          <t>3. Risks of not doing initiative</t>
        </is>
      </c>
      <c r="H9" s="37" t="n">
        <v>0</v>
      </c>
      <c r="I9" s="38">
        <f>Guidance!$D$30</f>
        <v/>
      </c>
      <c r="J9" s="39">
        <f>IF(H9="",0,(H9/5)*(Guidance!$D$30/100))</f>
        <v/>
      </c>
      <c r="K9" s="40" t="inlineStr"/>
      <c r="M9" s="36" t="inlineStr">
        <is>
          <t>3. Risks of not doing initiative</t>
        </is>
      </c>
      <c r="N9" s="37" t="n">
        <v>0</v>
      </c>
      <c r="O9" s="38">
        <f>Guidance!$D$30</f>
        <v/>
      </c>
      <c r="P9" s="39">
        <f>IF(N9="",0,(N9/5)*(Guidance!$D$30/100))</f>
        <v/>
      </c>
      <c r="Q9" s="40" t="inlineStr"/>
    </row>
    <row r="10" ht="18" customHeight="1">
      <c r="A10" s="41" t="inlineStr">
        <is>
          <t>4. Cashable savings</t>
        </is>
      </c>
      <c r="B10" s="37" t="n">
        <v>0</v>
      </c>
      <c r="C10" s="42">
        <f>Guidance!$D$31</f>
        <v/>
      </c>
      <c r="D10" s="43">
        <f>IF(B10="",0,(B10/5)*(Guidance!$D$31/100))</f>
        <v/>
      </c>
      <c r="E10" s="44" t="inlineStr"/>
      <c r="G10" s="41" t="inlineStr">
        <is>
          <t>4. Cashable savings</t>
        </is>
      </c>
      <c r="H10" s="37" t="n">
        <v>0</v>
      </c>
      <c r="I10" s="42">
        <f>Guidance!$D$31</f>
        <v/>
      </c>
      <c r="J10" s="43">
        <f>IF(H10="",0,(H10/5)*(Guidance!$D$31/100))</f>
        <v/>
      </c>
      <c r="K10" s="44" t="inlineStr"/>
      <c r="M10" s="41" t="inlineStr">
        <is>
          <t>4. Cashable savings</t>
        </is>
      </c>
      <c r="N10" s="37" t="n">
        <v>0</v>
      </c>
      <c r="O10" s="42">
        <f>Guidance!$D$31</f>
        <v/>
      </c>
      <c r="P10" s="43">
        <f>IF(N10="",0,(N10/5)*(Guidance!$D$31/100))</f>
        <v/>
      </c>
      <c r="Q10" s="44" t="inlineStr"/>
    </row>
    <row r="11" ht="18" customHeight="1">
      <c r="A11" s="36" t="inlineStr">
        <is>
          <t>5. Non-cashable savings</t>
        </is>
      </c>
      <c r="B11" s="37" t="n">
        <v>0</v>
      </c>
      <c r="C11" s="38">
        <f>Guidance!$D$32</f>
        <v/>
      </c>
      <c r="D11" s="39">
        <f>IF(B11="",0,(B11/5)*(Guidance!$D$32/100))</f>
        <v/>
      </c>
      <c r="E11" s="40" t="inlineStr"/>
      <c r="G11" s="36" t="inlineStr">
        <is>
          <t>5. Non-cashable savings</t>
        </is>
      </c>
      <c r="H11" s="37" t="n">
        <v>0</v>
      </c>
      <c r="I11" s="38">
        <f>Guidance!$D$32</f>
        <v/>
      </c>
      <c r="J11" s="39">
        <f>IF(H11="",0,(H11/5)*(Guidance!$D$32/100))</f>
        <v/>
      </c>
      <c r="K11" s="40" t="inlineStr"/>
      <c r="M11" s="36" t="inlineStr">
        <is>
          <t>5. Non-cashable savings</t>
        </is>
      </c>
      <c r="N11" s="37" t="n">
        <v>0</v>
      </c>
      <c r="O11" s="38">
        <f>Guidance!$D$32</f>
        <v/>
      </c>
      <c r="P11" s="39">
        <f>IF(N11="",0,(N11/5)*(Guidance!$D$32/100))</f>
        <v/>
      </c>
      <c r="Q11" s="40" t="inlineStr"/>
    </row>
    <row r="12" ht="18" customHeight="1">
      <c r="A12" s="41" t="inlineStr">
        <is>
          <t>6. Service improvements</t>
        </is>
      </c>
      <c r="B12" s="37" t="n">
        <v>0</v>
      </c>
      <c r="C12" s="42">
        <f>Guidance!$D$33</f>
        <v/>
      </c>
      <c r="D12" s="43">
        <f>IF(B12="",0,(B12/5)*(Guidance!$D$33/100))</f>
        <v/>
      </c>
      <c r="E12" s="44" t="inlineStr"/>
      <c r="G12" s="41" t="inlineStr">
        <is>
          <t>6. Service improvements</t>
        </is>
      </c>
      <c r="H12" s="37" t="n">
        <v>0</v>
      </c>
      <c r="I12" s="42">
        <f>Guidance!$D$33</f>
        <v/>
      </c>
      <c r="J12" s="43">
        <f>IF(H12="",0,(H12/5)*(Guidance!$D$33/100))</f>
        <v/>
      </c>
      <c r="K12" s="44" t="inlineStr"/>
      <c r="M12" s="41" t="inlineStr">
        <is>
          <t>6. Service improvements</t>
        </is>
      </c>
      <c r="N12" s="37" t="n">
        <v>0</v>
      </c>
      <c r="O12" s="42">
        <f>Guidance!$D$33</f>
        <v/>
      </c>
      <c r="P12" s="43">
        <f>IF(N12="",0,(N12/5)*(Guidance!$D$33/100))</f>
        <v/>
      </c>
      <c r="Q12" s="44" t="inlineStr"/>
    </row>
    <row r="13" ht="18" customHeight="1">
      <c r="A13" s="36" t="inlineStr">
        <is>
          <t>7. Improves image; avoids bad publicity</t>
        </is>
      </c>
      <c r="B13" s="37" t="n">
        <v>0</v>
      </c>
      <c r="C13" s="38">
        <f>Guidance!$D$34</f>
        <v/>
      </c>
      <c r="D13" s="39">
        <f>IF(B13="",0,(B13/5)*(Guidance!$D$34/100))</f>
        <v/>
      </c>
      <c r="E13" s="40" t="inlineStr"/>
      <c r="G13" s="36" t="inlineStr">
        <is>
          <t>7. Improves image; avoids bad publicity</t>
        </is>
      </c>
      <c r="H13" s="37" t="n">
        <v>0</v>
      </c>
      <c r="I13" s="38">
        <f>Guidance!$D$34</f>
        <v/>
      </c>
      <c r="J13" s="39">
        <f>IF(H13="",0,(H13/5)*(Guidance!$D$34/100))</f>
        <v/>
      </c>
      <c r="K13" s="40" t="inlineStr"/>
      <c r="M13" s="36" t="inlineStr">
        <is>
          <t>7. Improves image; avoids bad publicity</t>
        </is>
      </c>
      <c r="N13" s="37" t="n">
        <v>0</v>
      </c>
      <c r="O13" s="38">
        <f>Guidance!$D$34</f>
        <v/>
      </c>
      <c r="P13" s="39">
        <f>IF(N13="",0,(N13/5)*(Guidance!$D$34/100))</f>
        <v/>
      </c>
      <c r="Q13" s="40" t="inlineStr"/>
    </row>
    <row r="14" ht="18" customHeight="1">
      <c r="A14" s="41" t="inlineStr">
        <is>
          <t>8. Scale and scope — impact on service delivery</t>
        </is>
      </c>
      <c r="B14" s="37" t="n">
        <v>0</v>
      </c>
      <c r="C14" s="42">
        <f>Guidance!$D$35</f>
        <v/>
      </c>
      <c r="D14" s="43">
        <f>IF(B14="",0,(B14/5)*(Guidance!$D$35/100))</f>
        <v/>
      </c>
      <c r="E14" s="44" t="inlineStr"/>
      <c r="G14" s="41" t="inlineStr">
        <is>
          <t>8. Scale and scope — impact on service delivery</t>
        </is>
      </c>
      <c r="H14" s="37" t="n">
        <v>0</v>
      </c>
      <c r="I14" s="42">
        <f>Guidance!$D$35</f>
        <v/>
      </c>
      <c r="J14" s="43">
        <f>IF(H14="",0,(H14/5)*(Guidance!$D$35/100))</f>
        <v/>
      </c>
      <c r="K14" s="44" t="inlineStr"/>
      <c r="M14" s="41" t="inlineStr">
        <is>
          <t>8. Scale and scope — impact on service delivery</t>
        </is>
      </c>
      <c r="N14" s="37" t="n">
        <v>0</v>
      </c>
      <c r="O14" s="42">
        <f>Guidance!$D$35</f>
        <v/>
      </c>
      <c r="P14" s="43">
        <f>IF(N14="",0,(N14/5)*(Guidance!$D$35/100))</f>
        <v/>
      </c>
      <c r="Q14" s="44" t="inlineStr"/>
    </row>
    <row r="15" ht="18" customHeight="1">
      <c r="A15" s="36" t="inlineStr">
        <is>
          <t>9. Improves security; minimises security risks</t>
        </is>
      </c>
      <c r="B15" s="37" t="n">
        <v>0</v>
      </c>
      <c r="C15" s="38">
        <f>Guidance!$D$36</f>
        <v/>
      </c>
      <c r="D15" s="39">
        <f>IF(B15="",0,(B15/5)*(Guidance!$D$36/100))</f>
        <v/>
      </c>
      <c r="E15" s="40" t="inlineStr"/>
      <c r="G15" s="36" t="inlineStr">
        <is>
          <t>9. Improves security; minimises security risks</t>
        </is>
      </c>
      <c r="H15" s="37" t="n">
        <v>0</v>
      </c>
      <c r="I15" s="38">
        <f>Guidance!$D$36</f>
        <v/>
      </c>
      <c r="J15" s="39">
        <f>IF(H15="",0,(H15/5)*(Guidance!$D$36/100))</f>
        <v/>
      </c>
      <c r="K15" s="40" t="inlineStr"/>
      <c r="M15" s="36" t="inlineStr">
        <is>
          <t>9. Improves security; minimises security risks</t>
        </is>
      </c>
      <c r="N15" s="37" t="n">
        <v>0</v>
      </c>
      <c r="O15" s="38">
        <f>Guidance!$D$36</f>
        <v/>
      </c>
      <c r="P15" s="39">
        <f>IF(N15="",0,(N15/5)*(Guidance!$D$36/100))</f>
        <v/>
      </c>
      <c r="Q15" s="40" t="inlineStr"/>
    </row>
    <row r="16" ht="18" customHeight="1">
      <c r="A16" s="41" t="inlineStr">
        <is>
          <t>10. Impact on dependent initiatives</t>
        </is>
      </c>
      <c r="B16" s="37" t="n">
        <v>0</v>
      </c>
      <c r="C16" s="42">
        <f>Guidance!$D$37</f>
        <v/>
      </c>
      <c r="D16" s="43">
        <f>IF(B16="",0,(B16/5)*(Guidance!$D$37/100))</f>
        <v/>
      </c>
      <c r="E16" s="44" t="inlineStr"/>
      <c r="G16" s="41" t="inlineStr">
        <is>
          <t>10. Impact on dependent initiatives</t>
        </is>
      </c>
      <c r="H16" s="37" t="n">
        <v>0</v>
      </c>
      <c r="I16" s="42">
        <f>Guidance!$D$37</f>
        <v/>
      </c>
      <c r="J16" s="43">
        <f>IF(H16="",0,(H16/5)*(Guidance!$D$37/100))</f>
        <v/>
      </c>
      <c r="K16" s="44" t="inlineStr"/>
      <c r="M16" s="41" t="inlineStr">
        <is>
          <t>10. Impact on dependent initiatives</t>
        </is>
      </c>
      <c r="N16" s="37" t="n">
        <v>0</v>
      </c>
      <c r="O16" s="42">
        <f>Guidance!$D$37</f>
        <v/>
      </c>
      <c r="P16" s="43">
        <f>IF(N16="",0,(N16/5)*(Guidance!$D$37/100))</f>
        <v/>
      </c>
      <c r="Q16" s="44" t="inlineStr"/>
    </row>
    <row r="17" ht="18" customHeight="1">
      <c r="A17" s="36" t="inlineStr">
        <is>
          <t>11. Fulfils a strategic goal</t>
        </is>
      </c>
      <c r="B17" s="37" t="n">
        <v>0</v>
      </c>
      <c r="C17" s="38">
        <f>Guidance!$D$38</f>
        <v/>
      </c>
      <c r="D17" s="39">
        <f>IF(B17="",0,(B17/5)*(Guidance!$D$38/100))</f>
        <v/>
      </c>
      <c r="E17" s="40" t="inlineStr"/>
      <c r="G17" s="36" t="inlineStr">
        <is>
          <t>11. Fulfils a strategic goal</t>
        </is>
      </c>
      <c r="H17" s="37" t="n">
        <v>0</v>
      </c>
      <c r="I17" s="38">
        <f>Guidance!$D$38</f>
        <v/>
      </c>
      <c r="J17" s="39">
        <f>IF(H17="",0,(H17/5)*(Guidance!$D$38/100))</f>
        <v/>
      </c>
      <c r="K17" s="40" t="inlineStr"/>
      <c r="M17" s="36" t="inlineStr">
        <is>
          <t>11. Fulfils a strategic goal</t>
        </is>
      </c>
      <c r="N17" s="37" t="n">
        <v>0</v>
      </c>
      <c r="O17" s="38">
        <f>Guidance!$D$38</f>
        <v/>
      </c>
      <c r="P17" s="39">
        <f>IF(N17="",0,(N17/5)*(Guidance!$D$38/100))</f>
        <v/>
      </c>
      <c r="Q17" s="40" t="inlineStr"/>
    </row>
    <row r="18" ht="18" customHeight="1">
      <c r="A18" s="41" t="inlineStr">
        <is>
          <t>12. Improved customer value</t>
        </is>
      </c>
      <c r="B18" s="37" t="n">
        <v>0</v>
      </c>
      <c r="C18" s="42">
        <f>Guidance!$D$39</f>
        <v/>
      </c>
      <c r="D18" s="43">
        <f>IF(B18="",0,(B18/5)*(Guidance!$D$39/100))</f>
        <v/>
      </c>
      <c r="E18" s="44" t="inlineStr"/>
      <c r="G18" s="41" t="inlineStr">
        <is>
          <t>12. Improved customer value</t>
        </is>
      </c>
      <c r="H18" s="37" t="n">
        <v>0</v>
      </c>
      <c r="I18" s="42">
        <f>Guidance!$D$39</f>
        <v/>
      </c>
      <c r="J18" s="43">
        <f>IF(H18="",0,(H18/5)*(Guidance!$D$39/100))</f>
        <v/>
      </c>
      <c r="K18" s="44" t="inlineStr"/>
      <c r="M18" s="41" t="inlineStr">
        <is>
          <t>12. Improved customer value</t>
        </is>
      </c>
      <c r="N18" s="37" t="n">
        <v>0</v>
      </c>
      <c r="O18" s="42">
        <f>Guidance!$D$39</f>
        <v/>
      </c>
      <c r="P18" s="43">
        <f>IF(N18="",0,(N18/5)*(Guidance!$D$39/100))</f>
        <v/>
      </c>
      <c r="Q18" s="44" t="inlineStr"/>
    </row>
    <row r="19" ht="18" customHeight="1">
      <c r="A19" s="36" t="inlineStr">
        <is>
          <t>13. Buy-in from stakeholders</t>
        </is>
      </c>
      <c r="B19" s="37" t="n">
        <v>0</v>
      </c>
      <c r="C19" s="38">
        <f>Guidance!$D$40</f>
        <v/>
      </c>
      <c r="D19" s="39">
        <f>IF(B19="",0,(B19/5)*(Guidance!$D$40/100))</f>
        <v/>
      </c>
      <c r="E19" s="40" t="inlineStr"/>
      <c r="G19" s="36" t="inlineStr">
        <is>
          <t>13. Buy-in from stakeholders</t>
        </is>
      </c>
      <c r="H19" s="37" t="n">
        <v>0</v>
      </c>
      <c r="I19" s="38">
        <f>Guidance!$D$40</f>
        <v/>
      </c>
      <c r="J19" s="39">
        <f>IF(H19="",0,(H19/5)*(Guidance!$D$40/100))</f>
        <v/>
      </c>
      <c r="K19" s="40" t="inlineStr"/>
      <c r="M19" s="36" t="inlineStr">
        <is>
          <t>13. Buy-in from stakeholders</t>
        </is>
      </c>
      <c r="N19" s="37" t="n">
        <v>0</v>
      </c>
      <c r="O19" s="38">
        <f>Guidance!$D$40</f>
        <v/>
      </c>
      <c r="P19" s="39">
        <f>IF(N19="",0,(N19/5)*(Guidance!$D$40/100))</f>
        <v/>
      </c>
      <c r="Q19" s="40" t="inlineStr"/>
    </row>
    <row r="20" ht="18" customHeight="1">
      <c r="A20" s="41" t="inlineStr">
        <is>
          <t>14. Customer demands</t>
        </is>
      </c>
      <c r="B20" s="37" t="n">
        <v>0</v>
      </c>
      <c r="C20" s="42">
        <f>Guidance!$D$41</f>
        <v/>
      </c>
      <c r="D20" s="43">
        <f>IF(B20="",0,(B20/5)*(Guidance!$D$41/100))</f>
        <v/>
      </c>
      <c r="E20" s="44" t="inlineStr"/>
      <c r="G20" s="41" t="inlineStr">
        <is>
          <t>14. Customer demands</t>
        </is>
      </c>
      <c r="H20" s="37" t="n">
        <v>0</v>
      </c>
      <c r="I20" s="42">
        <f>Guidance!$D$41</f>
        <v/>
      </c>
      <c r="J20" s="43">
        <f>IF(H20="",0,(H20/5)*(Guidance!$D$41/100))</f>
        <v/>
      </c>
      <c r="K20" s="44" t="inlineStr"/>
      <c r="M20" s="41" t="inlineStr">
        <is>
          <t>14. Customer demands</t>
        </is>
      </c>
      <c r="N20" s="37" t="n">
        <v>0</v>
      </c>
      <c r="O20" s="42">
        <f>Guidance!$D$41</f>
        <v/>
      </c>
      <c r="P20" s="43">
        <f>IF(N20="",0,(N20/5)*(Guidance!$D$41/100))</f>
        <v/>
      </c>
      <c r="Q20" s="44" t="inlineStr"/>
    </row>
    <row r="21" ht="20" customHeight="1">
      <c r="A21" s="45" t="inlineStr">
        <is>
          <t>Initiative 1 — Weighted Total</t>
        </is>
      </c>
      <c r="B21" s="46" t="inlineStr"/>
      <c r="C21" s="46" t="inlineStr"/>
      <c r="D21" s="47">
        <f>SUM(D7:D20)</f>
        <v/>
      </c>
      <c r="E21" s="46" t="inlineStr"/>
      <c r="G21" s="45" t="inlineStr">
        <is>
          <t>Initiative 2 — Weighted Total</t>
        </is>
      </c>
      <c r="H21" s="46" t="inlineStr"/>
      <c r="I21" s="46" t="inlineStr"/>
      <c r="J21" s="47">
        <f>SUM(J7:J20)</f>
        <v/>
      </c>
      <c r="K21" s="46" t="inlineStr"/>
      <c r="M21" s="45" t="inlineStr">
        <is>
          <t>Initiative 3 — Weighted Total</t>
        </is>
      </c>
      <c r="N21" s="46" t="inlineStr"/>
      <c r="O21" s="46" t="inlineStr"/>
      <c r="P21" s="47">
        <f>SUM(P7:P20)</f>
        <v/>
      </c>
      <c r="Q21" s="46" t="inlineStr"/>
    </row>
    <row r="22" ht="26" customHeight="1">
      <c r="A22" s="48" t="inlineStr">
        <is>
          <t>Initiative 1 Priority:</t>
        </is>
      </c>
      <c r="B22" s="49">
        <f>IF(D21&gt;=0.6,"✓ MUST DO",IF(D21&gt;=0.4,"SHOULD DO",IF(D21&gt;=0.21,"COULD DO","WON'T DO")))</f>
        <v/>
      </c>
      <c r="E22" s="50">
        <f>TEXT(D21*100,"0.0")&amp;"% score"</f>
        <v/>
      </c>
      <c r="G22" s="48" t="inlineStr">
        <is>
          <t>Initiative 2 Priority:</t>
        </is>
      </c>
      <c r="H22" s="49">
        <f>IF(J21&gt;=0.6,"✓ MUST DO",IF(J21&gt;=0.4,"SHOULD DO",IF(J21&gt;=0.21,"COULD DO","WON'T DO")))</f>
        <v/>
      </c>
      <c r="K22" s="50">
        <f>TEXT(J21*100,"0.0")&amp;"% score"</f>
        <v/>
      </c>
      <c r="M22" s="48" t="inlineStr">
        <is>
          <t>Initiative 3 Priority:</t>
        </is>
      </c>
      <c r="N22" s="49">
        <f>IF(P21&gt;=0.6,"✓ MUST DO",IF(P21&gt;=0.4,"SHOULD DO",IF(P21&gt;=0.21,"COULD DO","WON'T DO")))</f>
        <v/>
      </c>
      <c r="Q22" s="50">
        <f>TEXT(P21*100,"0.0")&amp;"% score"</f>
        <v/>
      </c>
    </row>
    <row r="24" ht="8" customHeight="1"/>
    <row r="25" ht="26" customHeight="1">
      <c r="A25" s="2" t="inlineStr">
        <is>
          <t xml:space="preserve">  Initiative 4</t>
        </is>
      </c>
      <c r="G25" s="2" t="inlineStr">
        <is>
          <t xml:space="preserve">  Initiative 5</t>
        </is>
      </c>
      <c r="M25" s="2" t="inlineStr">
        <is>
          <t xml:space="preserve">  Initiative 6</t>
        </is>
      </c>
    </row>
    <row r="26" ht="20" customHeight="1">
      <c r="A26" s="34" t="inlineStr">
        <is>
          <t>Category</t>
        </is>
      </c>
      <c r="B26" s="35" t="inlineStr">
        <is>
          <t>Score
0–5</t>
        </is>
      </c>
      <c r="C26" s="35" t="inlineStr">
        <is>
          <t>Weight
%</t>
        </is>
      </c>
      <c r="D26" s="35" t="inlineStr">
        <is>
          <t>Weighted
Score</t>
        </is>
      </c>
      <c r="E26" s="35" t="inlineStr">
        <is>
          <t>Notes</t>
        </is>
      </c>
      <c r="G26" s="34" t="inlineStr">
        <is>
          <t>Category</t>
        </is>
      </c>
      <c r="H26" s="35" t="inlineStr">
        <is>
          <t>Score
0–5</t>
        </is>
      </c>
      <c r="I26" s="35" t="inlineStr">
        <is>
          <t>Weight
%</t>
        </is>
      </c>
      <c r="J26" s="35" t="inlineStr">
        <is>
          <t>Weighted
Score</t>
        </is>
      </c>
      <c r="K26" s="35" t="inlineStr">
        <is>
          <t>Notes</t>
        </is>
      </c>
      <c r="M26" s="34" t="inlineStr">
        <is>
          <t>Category</t>
        </is>
      </c>
      <c r="N26" s="35" t="inlineStr">
        <is>
          <t>Score
0–5</t>
        </is>
      </c>
      <c r="O26" s="35" t="inlineStr">
        <is>
          <t>Weight
%</t>
        </is>
      </c>
      <c r="P26" s="35" t="inlineStr">
        <is>
          <t>Weighted
Score</t>
        </is>
      </c>
      <c r="Q26" s="35" t="inlineStr">
        <is>
          <t>Notes</t>
        </is>
      </c>
    </row>
    <row r="27" ht="18" customHeight="1">
      <c r="A27" s="36" t="inlineStr">
        <is>
          <t>1. Impacts large number of stakeholders</t>
        </is>
      </c>
      <c r="B27" s="37" t="n">
        <v>0</v>
      </c>
      <c r="C27" s="38">
        <f>Guidance!$D$28</f>
        <v/>
      </c>
      <c r="D27" s="39">
        <f>IF(B27="",0,(B27/5)*(Guidance!$D$28/100))</f>
        <v/>
      </c>
      <c r="E27" s="40" t="inlineStr"/>
      <c r="G27" s="36" t="inlineStr">
        <is>
          <t>1. Impacts large number of stakeholders</t>
        </is>
      </c>
      <c r="H27" s="37" t="n">
        <v>0</v>
      </c>
      <c r="I27" s="38">
        <f>Guidance!$D$28</f>
        <v/>
      </c>
      <c r="J27" s="39">
        <f>IF(H27="",0,(H27/5)*(Guidance!$D$28/100))</f>
        <v/>
      </c>
      <c r="K27" s="40" t="inlineStr"/>
      <c r="M27" s="36" t="inlineStr">
        <is>
          <t>1. Impacts large number of stakeholders</t>
        </is>
      </c>
      <c r="N27" s="37" t="n">
        <v>0</v>
      </c>
      <c r="O27" s="38">
        <f>Guidance!$D$28</f>
        <v/>
      </c>
      <c r="P27" s="39">
        <f>IF(N27="",0,(N27/5)*(Guidance!$D$28/100))</f>
        <v/>
      </c>
      <c r="Q27" s="40" t="inlineStr"/>
    </row>
    <row r="28" ht="18" customHeight="1">
      <c r="A28" s="41" t="inlineStr">
        <is>
          <t>2. Mandated / legal compliance</t>
        </is>
      </c>
      <c r="B28" s="37" t="n">
        <v>0</v>
      </c>
      <c r="C28" s="42">
        <f>Guidance!$D$29</f>
        <v/>
      </c>
      <c r="D28" s="43">
        <f>IF(B28="",0,(B28/5)*(Guidance!$D$29/100))</f>
        <v/>
      </c>
      <c r="E28" s="44" t="inlineStr"/>
      <c r="G28" s="41" t="inlineStr">
        <is>
          <t>2. Mandated / legal compliance</t>
        </is>
      </c>
      <c r="H28" s="37" t="n">
        <v>0</v>
      </c>
      <c r="I28" s="42">
        <f>Guidance!$D$29</f>
        <v/>
      </c>
      <c r="J28" s="43">
        <f>IF(H28="",0,(H28/5)*(Guidance!$D$29/100))</f>
        <v/>
      </c>
      <c r="K28" s="44" t="inlineStr"/>
      <c r="M28" s="41" t="inlineStr">
        <is>
          <t>2. Mandated / legal compliance</t>
        </is>
      </c>
      <c r="N28" s="37" t="n">
        <v>0</v>
      </c>
      <c r="O28" s="42">
        <f>Guidance!$D$29</f>
        <v/>
      </c>
      <c r="P28" s="43">
        <f>IF(N28="",0,(N28/5)*(Guidance!$D$29/100))</f>
        <v/>
      </c>
      <c r="Q28" s="44" t="inlineStr"/>
    </row>
    <row r="29" ht="18" customHeight="1">
      <c r="A29" s="36" t="inlineStr">
        <is>
          <t>3. Risks of not doing initiative</t>
        </is>
      </c>
      <c r="B29" s="37" t="n">
        <v>0</v>
      </c>
      <c r="C29" s="38">
        <f>Guidance!$D$30</f>
        <v/>
      </c>
      <c r="D29" s="39">
        <f>IF(B29="",0,(B29/5)*(Guidance!$D$30/100))</f>
        <v/>
      </c>
      <c r="E29" s="40" t="inlineStr"/>
      <c r="G29" s="36" t="inlineStr">
        <is>
          <t>3. Risks of not doing initiative</t>
        </is>
      </c>
      <c r="H29" s="37" t="n">
        <v>0</v>
      </c>
      <c r="I29" s="38">
        <f>Guidance!$D$30</f>
        <v/>
      </c>
      <c r="J29" s="39">
        <f>IF(H29="",0,(H29/5)*(Guidance!$D$30/100))</f>
        <v/>
      </c>
      <c r="K29" s="40" t="inlineStr"/>
      <c r="M29" s="36" t="inlineStr">
        <is>
          <t>3. Risks of not doing initiative</t>
        </is>
      </c>
      <c r="N29" s="37" t="n">
        <v>0</v>
      </c>
      <c r="O29" s="38">
        <f>Guidance!$D$30</f>
        <v/>
      </c>
      <c r="P29" s="39">
        <f>IF(N29="",0,(N29/5)*(Guidance!$D$30/100))</f>
        <v/>
      </c>
      <c r="Q29" s="40" t="inlineStr"/>
    </row>
    <row r="30" ht="18" customHeight="1">
      <c r="A30" s="41" t="inlineStr">
        <is>
          <t>4. Cashable savings</t>
        </is>
      </c>
      <c r="B30" s="37" t="n">
        <v>0</v>
      </c>
      <c r="C30" s="42">
        <f>Guidance!$D$31</f>
        <v/>
      </c>
      <c r="D30" s="43">
        <f>IF(B30="",0,(B30/5)*(Guidance!$D$31/100))</f>
        <v/>
      </c>
      <c r="E30" s="44" t="inlineStr"/>
      <c r="G30" s="41" t="inlineStr">
        <is>
          <t>4. Cashable savings</t>
        </is>
      </c>
      <c r="H30" s="37" t="n">
        <v>0</v>
      </c>
      <c r="I30" s="42">
        <f>Guidance!$D$31</f>
        <v/>
      </c>
      <c r="J30" s="43">
        <f>IF(H30="",0,(H30/5)*(Guidance!$D$31/100))</f>
        <v/>
      </c>
      <c r="K30" s="44" t="inlineStr"/>
      <c r="M30" s="41" t="inlineStr">
        <is>
          <t>4. Cashable savings</t>
        </is>
      </c>
      <c r="N30" s="37" t="n">
        <v>0</v>
      </c>
      <c r="O30" s="42">
        <f>Guidance!$D$31</f>
        <v/>
      </c>
      <c r="P30" s="43">
        <f>IF(N30="",0,(N30/5)*(Guidance!$D$31/100))</f>
        <v/>
      </c>
      <c r="Q30" s="44" t="inlineStr"/>
    </row>
    <row r="31" ht="18" customHeight="1">
      <c r="A31" s="36" t="inlineStr">
        <is>
          <t>5. Non-cashable savings</t>
        </is>
      </c>
      <c r="B31" s="37" t="n">
        <v>0</v>
      </c>
      <c r="C31" s="38">
        <f>Guidance!$D$32</f>
        <v/>
      </c>
      <c r="D31" s="39">
        <f>IF(B31="",0,(B31/5)*(Guidance!$D$32/100))</f>
        <v/>
      </c>
      <c r="E31" s="40" t="inlineStr"/>
      <c r="G31" s="36" t="inlineStr">
        <is>
          <t>5. Non-cashable savings</t>
        </is>
      </c>
      <c r="H31" s="37" t="n">
        <v>0</v>
      </c>
      <c r="I31" s="38">
        <f>Guidance!$D$32</f>
        <v/>
      </c>
      <c r="J31" s="39">
        <f>IF(H31="",0,(H31/5)*(Guidance!$D$32/100))</f>
        <v/>
      </c>
      <c r="K31" s="40" t="inlineStr"/>
      <c r="M31" s="36" t="inlineStr">
        <is>
          <t>5. Non-cashable savings</t>
        </is>
      </c>
      <c r="N31" s="37" t="n">
        <v>0</v>
      </c>
      <c r="O31" s="38">
        <f>Guidance!$D$32</f>
        <v/>
      </c>
      <c r="P31" s="39">
        <f>IF(N31="",0,(N31/5)*(Guidance!$D$32/100))</f>
        <v/>
      </c>
      <c r="Q31" s="40" t="inlineStr"/>
    </row>
    <row r="32" ht="18" customHeight="1">
      <c r="A32" s="41" t="inlineStr">
        <is>
          <t>6. Service improvements</t>
        </is>
      </c>
      <c r="B32" s="37" t="n">
        <v>0</v>
      </c>
      <c r="C32" s="42">
        <f>Guidance!$D$33</f>
        <v/>
      </c>
      <c r="D32" s="43">
        <f>IF(B32="",0,(B32/5)*(Guidance!$D$33/100))</f>
        <v/>
      </c>
      <c r="E32" s="44" t="inlineStr"/>
      <c r="G32" s="41" t="inlineStr">
        <is>
          <t>6. Service improvements</t>
        </is>
      </c>
      <c r="H32" s="37" t="n">
        <v>0</v>
      </c>
      <c r="I32" s="42">
        <f>Guidance!$D$33</f>
        <v/>
      </c>
      <c r="J32" s="43">
        <f>IF(H32="",0,(H32/5)*(Guidance!$D$33/100))</f>
        <v/>
      </c>
      <c r="K32" s="44" t="inlineStr"/>
      <c r="M32" s="41" t="inlineStr">
        <is>
          <t>6. Service improvements</t>
        </is>
      </c>
      <c r="N32" s="37" t="n">
        <v>0</v>
      </c>
      <c r="O32" s="42">
        <f>Guidance!$D$33</f>
        <v/>
      </c>
      <c r="P32" s="43">
        <f>IF(N32="",0,(N32/5)*(Guidance!$D$33/100))</f>
        <v/>
      </c>
      <c r="Q32" s="44" t="inlineStr"/>
    </row>
    <row r="33" ht="18" customHeight="1">
      <c r="A33" s="36" t="inlineStr">
        <is>
          <t>7. Improves image; avoids bad publicity</t>
        </is>
      </c>
      <c r="B33" s="37" t="n">
        <v>0</v>
      </c>
      <c r="C33" s="38">
        <f>Guidance!$D$34</f>
        <v/>
      </c>
      <c r="D33" s="39">
        <f>IF(B33="",0,(B33/5)*(Guidance!$D$34/100))</f>
        <v/>
      </c>
      <c r="E33" s="40" t="inlineStr"/>
      <c r="G33" s="36" t="inlineStr">
        <is>
          <t>7. Improves image; avoids bad publicity</t>
        </is>
      </c>
      <c r="H33" s="37" t="n">
        <v>0</v>
      </c>
      <c r="I33" s="38">
        <f>Guidance!$D$34</f>
        <v/>
      </c>
      <c r="J33" s="39">
        <f>IF(H33="",0,(H33/5)*(Guidance!$D$34/100))</f>
        <v/>
      </c>
      <c r="K33" s="40" t="inlineStr"/>
      <c r="M33" s="36" t="inlineStr">
        <is>
          <t>7. Improves image; avoids bad publicity</t>
        </is>
      </c>
      <c r="N33" s="37" t="n">
        <v>0</v>
      </c>
      <c r="O33" s="38">
        <f>Guidance!$D$34</f>
        <v/>
      </c>
      <c r="P33" s="39">
        <f>IF(N33="",0,(N33/5)*(Guidance!$D$34/100))</f>
        <v/>
      </c>
      <c r="Q33" s="40" t="inlineStr"/>
    </row>
    <row r="34" ht="18" customHeight="1">
      <c r="A34" s="41" t="inlineStr">
        <is>
          <t>8. Scale and scope — impact on service delivery</t>
        </is>
      </c>
      <c r="B34" s="37" t="n">
        <v>0</v>
      </c>
      <c r="C34" s="42">
        <f>Guidance!$D$35</f>
        <v/>
      </c>
      <c r="D34" s="43">
        <f>IF(B34="",0,(B34/5)*(Guidance!$D$35/100))</f>
        <v/>
      </c>
      <c r="E34" s="44" t="inlineStr"/>
      <c r="G34" s="41" t="inlineStr">
        <is>
          <t>8. Scale and scope — impact on service delivery</t>
        </is>
      </c>
      <c r="H34" s="37" t="n">
        <v>0</v>
      </c>
      <c r="I34" s="42">
        <f>Guidance!$D$35</f>
        <v/>
      </c>
      <c r="J34" s="43">
        <f>IF(H34="",0,(H34/5)*(Guidance!$D$35/100))</f>
        <v/>
      </c>
      <c r="K34" s="44" t="inlineStr"/>
      <c r="M34" s="41" t="inlineStr">
        <is>
          <t>8. Scale and scope — impact on service delivery</t>
        </is>
      </c>
      <c r="N34" s="37" t="n">
        <v>0</v>
      </c>
      <c r="O34" s="42">
        <f>Guidance!$D$35</f>
        <v/>
      </c>
      <c r="P34" s="43">
        <f>IF(N34="",0,(N34/5)*(Guidance!$D$35/100))</f>
        <v/>
      </c>
      <c r="Q34" s="44" t="inlineStr"/>
    </row>
    <row r="35" ht="18" customHeight="1">
      <c r="A35" s="36" t="inlineStr">
        <is>
          <t>9. Improves security; minimises security risks</t>
        </is>
      </c>
      <c r="B35" s="37" t="n">
        <v>0</v>
      </c>
      <c r="C35" s="38">
        <f>Guidance!$D$36</f>
        <v/>
      </c>
      <c r="D35" s="39">
        <f>IF(B35="",0,(B35/5)*(Guidance!$D$36/100))</f>
        <v/>
      </c>
      <c r="E35" s="40" t="inlineStr"/>
      <c r="G35" s="36" t="inlineStr">
        <is>
          <t>9. Improves security; minimises security risks</t>
        </is>
      </c>
      <c r="H35" s="37" t="n">
        <v>0</v>
      </c>
      <c r="I35" s="38">
        <f>Guidance!$D$36</f>
        <v/>
      </c>
      <c r="J35" s="39">
        <f>IF(H35="",0,(H35/5)*(Guidance!$D$36/100))</f>
        <v/>
      </c>
      <c r="K35" s="40" t="inlineStr"/>
      <c r="M35" s="36" t="inlineStr">
        <is>
          <t>9. Improves security; minimises security risks</t>
        </is>
      </c>
      <c r="N35" s="37" t="n">
        <v>0</v>
      </c>
      <c r="O35" s="38">
        <f>Guidance!$D$36</f>
        <v/>
      </c>
      <c r="P35" s="39">
        <f>IF(N35="",0,(N35/5)*(Guidance!$D$36/100))</f>
        <v/>
      </c>
      <c r="Q35" s="40" t="inlineStr"/>
    </row>
    <row r="36" ht="18" customHeight="1">
      <c r="A36" s="41" t="inlineStr">
        <is>
          <t>10. Impact on dependent initiatives</t>
        </is>
      </c>
      <c r="B36" s="37" t="n">
        <v>0</v>
      </c>
      <c r="C36" s="42">
        <f>Guidance!$D$37</f>
        <v/>
      </c>
      <c r="D36" s="43">
        <f>IF(B36="",0,(B36/5)*(Guidance!$D$37/100))</f>
        <v/>
      </c>
      <c r="E36" s="44" t="inlineStr"/>
      <c r="G36" s="41" t="inlineStr">
        <is>
          <t>10. Impact on dependent initiatives</t>
        </is>
      </c>
      <c r="H36" s="37" t="n">
        <v>0</v>
      </c>
      <c r="I36" s="42">
        <f>Guidance!$D$37</f>
        <v/>
      </c>
      <c r="J36" s="43">
        <f>IF(H36="",0,(H36/5)*(Guidance!$D$37/100))</f>
        <v/>
      </c>
      <c r="K36" s="44" t="inlineStr"/>
      <c r="M36" s="41" t="inlineStr">
        <is>
          <t>10. Impact on dependent initiatives</t>
        </is>
      </c>
      <c r="N36" s="37" t="n">
        <v>0</v>
      </c>
      <c r="O36" s="42">
        <f>Guidance!$D$37</f>
        <v/>
      </c>
      <c r="P36" s="43">
        <f>IF(N36="",0,(N36/5)*(Guidance!$D$37/100))</f>
        <v/>
      </c>
      <c r="Q36" s="44" t="inlineStr"/>
    </row>
    <row r="37" ht="18" customHeight="1">
      <c r="A37" s="36" t="inlineStr">
        <is>
          <t>11. Fulfils a strategic goal</t>
        </is>
      </c>
      <c r="B37" s="37" t="n">
        <v>0</v>
      </c>
      <c r="C37" s="38">
        <f>Guidance!$D$38</f>
        <v/>
      </c>
      <c r="D37" s="39">
        <f>IF(B37="",0,(B37/5)*(Guidance!$D$38/100))</f>
        <v/>
      </c>
      <c r="E37" s="40" t="inlineStr"/>
      <c r="G37" s="36" t="inlineStr">
        <is>
          <t>11. Fulfils a strategic goal</t>
        </is>
      </c>
      <c r="H37" s="37" t="n">
        <v>0</v>
      </c>
      <c r="I37" s="38">
        <f>Guidance!$D$38</f>
        <v/>
      </c>
      <c r="J37" s="39">
        <f>IF(H37="",0,(H37/5)*(Guidance!$D$38/100))</f>
        <v/>
      </c>
      <c r="K37" s="40" t="inlineStr"/>
      <c r="M37" s="36" t="inlineStr">
        <is>
          <t>11. Fulfils a strategic goal</t>
        </is>
      </c>
      <c r="N37" s="37" t="n">
        <v>0</v>
      </c>
      <c r="O37" s="38">
        <f>Guidance!$D$38</f>
        <v/>
      </c>
      <c r="P37" s="39">
        <f>IF(N37="",0,(N37/5)*(Guidance!$D$38/100))</f>
        <v/>
      </c>
      <c r="Q37" s="40" t="inlineStr"/>
    </row>
    <row r="38" ht="18" customHeight="1">
      <c r="A38" s="41" t="inlineStr">
        <is>
          <t>12. Improved customer value</t>
        </is>
      </c>
      <c r="B38" s="37" t="n">
        <v>0</v>
      </c>
      <c r="C38" s="42">
        <f>Guidance!$D$39</f>
        <v/>
      </c>
      <c r="D38" s="43">
        <f>IF(B38="",0,(B38/5)*(Guidance!$D$39/100))</f>
        <v/>
      </c>
      <c r="E38" s="44" t="inlineStr"/>
      <c r="G38" s="41" t="inlineStr">
        <is>
          <t>12. Improved customer value</t>
        </is>
      </c>
      <c r="H38" s="37" t="n">
        <v>0</v>
      </c>
      <c r="I38" s="42">
        <f>Guidance!$D$39</f>
        <v/>
      </c>
      <c r="J38" s="43">
        <f>IF(H38="",0,(H38/5)*(Guidance!$D$39/100))</f>
        <v/>
      </c>
      <c r="K38" s="44" t="inlineStr"/>
      <c r="M38" s="41" t="inlineStr">
        <is>
          <t>12. Improved customer value</t>
        </is>
      </c>
      <c r="N38" s="37" t="n">
        <v>0</v>
      </c>
      <c r="O38" s="42">
        <f>Guidance!$D$39</f>
        <v/>
      </c>
      <c r="P38" s="43">
        <f>IF(N38="",0,(N38/5)*(Guidance!$D$39/100))</f>
        <v/>
      </c>
      <c r="Q38" s="44" t="inlineStr"/>
    </row>
    <row r="39" ht="18" customHeight="1">
      <c r="A39" s="36" t="inlineStr">
        <is>
          <t>13. Buy-in from stakeholders</t>
        </is>
      </c>
      <c r="B39" s="37" t="n">
        <v>0</v>
      </c>
      <c r="C39" s="38">
        <f>Guidance!$D$40</f>
        <v/>
      </c>
      <c r="D39" s="39">
        <f>IF(B39="",0,(B39/5)*(Guidance!$D$40/100))</f>
        <v/>
      </c>
      <c r="E39" s="40" t="inlineStr"/>
      <c r="G39" s="36" t="inlineStr">
        <is>
          <t>13. Buy-in from stakeholders</t>
        </is>
      </c>
      <c r="H39" s="37" t="n">
        <v>0</v>
      </c>
      <c r="I39" s="38">
        <f>Guidance!$D$40</f>
        <v/>
      </c>
      <c r="J39" s="39">
        <f>IF(H39="",0,(H39/5)*(Guidance!$D$40/100))</f>
        <v/>
      </c>
      <c r="K39" s="40" t="inlineStr"/>
      <c r="M39" s="36" t="inlineStr">
        <is>
          <t>13. Buy-in from stakeholders</t>
        </is>
      </c>
      <c r="N39" s="37" t="n">
        <v>0</v>
      </c>
      <c r="O39" s="38">
        <f>Guidance!$D$40</f>
        <v/>
      </c>
      <c r="P39" s="39">
        <f>IF(N39="",0,(N39/5)*(Guidance!$D$40/100))</f>
        <v/>
      </c>
      <c r="Q39" s="40" t="inlineStr"/>
    </row>
    <row r="40" ht="18" customHeight="1">
      <c r="A40" s="41" t="inlineStr">
        <is>
          <t>14. Customer demands</t>
        </is>
      </c>
      <c r="B40" s="37" t="n">
        <v>0</v>
      </c>
      <c r="C40" s="42">
        <f>Guidance!$D$41</f>
        <v/>
      </c>
      <c r="D40" s="43">
        <f>IF(B40="",0,(B40/5)*(Guidance!$D$41/100))</f>
        <v/>
      </c>
      <c r="E40" s="44" t="inlineStr"/>
      <c r="G40" s="41" t="inlineStr">
        <is>
          <t>14. Customer demands</t>
        </is>
      </c>
      <c r="H40" s="37" t="n">
        <v>0</v>
      </c>
      <c r="I40" s="42">
        <f>Guidance!$D$41</f>
        <v/>
      </c>
      <c r="J40" s="43">
        <f>IF(H40="",0,(H40/5)*(Guidance!$D$41/100))</f>
        <v/>
      </c>
      <c r="K40" s="44" t="inlineStr"/>
      <c r="M40" s="41" t="inlineStr">
        <is>
          <t>14. Customer demands</t>
        </is>
      </c>
      <c r="N40" s="37" t="n">
        <v>0</v>
      </c>
      <c r="O40" s="42">
        <f>Guidance!$D$41</f>
        <v/>
      </c>
      <c r="P40" s="43">
        <f>IF(N40="",0,(N40/5)*(Guidance!$D$41/100))</f>
        <v/>
      </c>
      <c r="Q40" s="44" t="inlineStr"/>
    </row>
    <row r="41" ht="20" customHeight="1">
      <c r="A41" s="45" t="inlineStr">
        <is>
          <t>Initiative 4 — Weighted Total</t>
        </is>
      </c>
      <c r="B41" s="46" t="inlineStr"/>
      <c r="C41" s="46" t="inlineStr"/>
      <c r="D41" s="47">
        <f>SUM(D27:D40)</f>
        <v/>
      </c>
      <c r="E41" s="46" t="inlineStr"/>
      <c r="G41" s="45" t="inlineStr">
        <is>
          <t>Initiative 5 — Weighted Total</t>
        </is>
      </c>
      <c r="H41" s="46" t="inlineStr"/>
      <c r="I41" s="46" t="inlineStr"/>
      <c r="J41" s="47">
        <f>SUM(J27:J40)</f>
        <v/>
      </c>
      <c r="K41" s="46" t="inlineStr"/>
      <c r="M41" s="45" t="inlineStr">
        <is>
          <t>Initiative 6 — Weighted Total</t>
        </is>
      </c>
      <c r="N41" s="46" t="inlineStr"/>
      <c r="O41" s="46" t="inlineStr"/>
      <c r="P41" s="47">
        <f>SUM(P27:P40)</f>
        <v/>
      </c>
      <c r="Q41" s="46" t="inlineStr"/>
    </row>
    <row r="42" ht="26" customHeight="1">
      <c r="A42" s="48" t="inlineStr">
        <is>
          <t>Initiative 4 Priority:</t>
        </is>
      </c>
      <c r="B42" s="49">
        <f>IF(D41&gt;=0.6,"✓ MUST DO",IF(D41&gt;=0.4,"SHOULD DO",IF(D41&gt;=0.21,"COULD DO","WON'T DO")))</f>
        <v/>
      </c>
      <c r="E42" s="50">
        <f>TEXT(D41*100,"0.0")&amp;"% score"</f>
        <v/>
      </c>
      <c r="G42" s="48" t="inlineStr">
        <is>
          <t>Initiative 5 Priority:</t>
        </is>
      </c>
      <c r="H42" s="49">
        <f>IF(J41&gt;=0.6,"✓ MUST DO",IF(J41&gt;=0.4,"SHOULD DO",IF(J41&gt;=0.21,"COULD DO","WON'T DO")))</f>
        <v/>
      </c>
      <c r="K42" s="50">
        <f>TEXT(J41*100,"0.0")&amp;"% score"</f>
        <v/>
      </c>
      <c r="M42" s="48" t="inlineStr">
        <is>
          <t>Initiative 6 Priority:</t>
        </is>
      </c>
      <c r="N42" s="49">
        <f>IF(P41&gt;=0.6,"✓ MUST DO",IF(P41&gt;=0.4,"SHOULD DO",IF(P41&gt;=0.21,"COULD DO","WON'T DO")))</f>
        <v/>
      </c>
      <c r="Q42" s="50">
        <f>TEXT(P41*100,"0.0")&amp;"% score"</f>
        <v/>
      </c>
    </row>
    <row r="44" ht="8" customHeight="1"/>
    <row r="45" ht="26" customHeight="1">
      <c r="A45" s="2" t="inlineStr">
        <is>
          <t xml:space="preserve">  Initiative 7</t>
        </is>
      </c>
      <c r="G45" s="2" t="inlineStr">
        <is>
          <t xml:space="preserve">  Initiative 8</t>
        </is>
      </c>
      <c r="M45" s="2" t="inlineStr">
        <is>
          <t xml:space="preserve">  Initiative 9</t>
        </is>
      </c>
    </row>
    <row r="46" ht="20" customHeight="1">
      <c r="A46" s="34" t="inlineStr">
        <is>
          <t>Category</t>
        </is>
      </c>
      <c r="B46" s="35" t="inlineStr">
        <is>
          <t>Score
0–5</t>
        </is>
      </c>
      <c r="C46" s="35" t="inlineStr">
        <is>
          <t>Weight
%</t>
        </is>
      </c>
      <c r="D46" s="35" t="inlineStr">
        <is>
          <t>Weighted
Score</t>
        </is>
      </c>
      <c r="E46" s="35" t="inlineStr">
        <is>
          <t>Notes</t>
        </is>
      </c>
      <c r="G46" s="34" t="inlineStr">
        <is>
          <t>Category</t>
        </is>
      </c>
      <c r="H46" s="35" t="inlineStr">
        <is>
          <t>Score
0–5</t>
        </is>
      </c>
      <c r="I46" s="35" t="inlineStr">
        <is>
          <t>Weight
%</t>
        </is>
      </c>
      <c r="J46" s="35" t="inlineStr">
        <is>
          <t>Weighted
Score</t>
        </is>
      </c>
      <c r="K46" s="35" t="inlineStr">
        <is>
          <t>Notes</t>
        </is>
      </c>
      <c r="M46" s="34" t="inlineStr">
        <is>
          <t>Category</t>
        </is>
      </c>
      <c r="N46" s="35" t="inlineStr">
        <is>
          <t>Score
0–5</t>
        </is>
      </c>
      <c r="O46" s="35" t="inlineStr">
        <is>
          <t>Weight
%</t>
        </is>
      </c>
      <c r="P46" s="35" t="inlineStr">
        <is>
          <t>Weighted
Score</t>
        </is>
      </c>
      <c r="Q46" s="35" t="inlineStr">
        <is>
          <t>Notes</t>
        </is>
      </c>
    </row>
    <row r="47" ht="18" customHeight="1">
      <c r="A47" s="36" t="inlineStr">
        <is>
          <t>1. Impacts large number of stakeholders</t>
        </is>
      </c>
      <c r="B47" s="37" t="n">
        <v>0</v>
      </c>
      <c r="C47" s="38">
        <f>Guidance!$D$28</f>
        <v/>
      </c>
      <c r="D47" s="39">
        <f>IF(B47="",0,(B47/5)*(Guidance!$D$28/100))</f>
        <v/>
      </c>
      <c r="E47" s="40" t="inlineStr"/>
      <c r="G47" s="36" t="inlineStr">
        <is>
          <t>1. Impacts large number of stakeholders</t>
        </is>
      </c>
      <c r="H47" s="37" t="n">
        <v>0</v>
      </c>
      <c r="I47" s="38">
        <f>Guidance!$D$28</f>
        <v/>
      </c>
      <c r="J47" s="39">
        <f>IF(H47="",0,(H47/5)*(Guidance!$D$28/100))</f>
        <v/>
      </c>
      <c r="K47" s="40" t="inlineStr"/>
      <c r="M47" s="36" t="inlineStr">
        <is>
          <t>1. Impacts large number of stakeholders</t>
        </is>
      </c>
      <c r="N47" s="37" t="n">
        <v>0</v>
      </c>
      <c r="O47" s="38">
        <f>Guidance!$D$28</f>
        <v/>
      </c>
      <c r="P47" s="39">
        <f>IF(N47="",0,(N47/5)*(Guidance!$D$28/100))</f>
        <v/>
      </c>
      <c r="Q47" s="40" t="inlineStr"/>
    </row>
    <row r="48" ht="18" customHeight="1">
      <c r="A48" s="41" t="inlineStr">
        <is>
          <t>2. Mandated / legal compliance</t>
        </is>
      </c>
      <c r="B48" s="37" t="n">
        <v>0</v>
      </c>
      <c r="C48" s="42">
        <f>Guidance!$D$29</f>
        <v/>
      </c>
      <c r="D48" s="43">
        <f>IF(B48="",0,(B48/5)*(Guidance!$D$29/100))</f>
        <v/>
      </c>
      <c r="E48" s="44" t="inlineStr"/>
      <c r="G48" s="41" t="inlineStr">
        <is>
          <t>2. Mandated / legal compliance</t>
        </is>
      </c>
      <c r="H48" s="37" t="n">
        <v>0</v>
      </c>
      <c r="I48" s="42">
        <f>Guidance!$D$29</f>
        <v/>
      </c>
      <c r="J48" s="43">
        <f>IF(H48="",0,(H48/5)*(Guidance!$D$29/100))</f>
        <v/>
      </c>
      <c r="K48" s="44" t="inlineStr"/>
      <c r="M48" s="41" t="inlineStr">
        <is>
          <t>2. Mandated / legal compliance</t>
        </is>
      </c>
      <c r="N48" s="37" t="n">
        <v>0</v>
      </c>
      <c r="O48" s="42">
        <f>Guidance!$D$29</f>
        <v/>
      </c>
      <c r="P48" s="43">
        <f>IF(N48="",0,(N48/5)*(Guidance!$D$29/100))</f>
        <v/>
      </c>
      <c r="Q48" s="44" t="inlineStr"/>
    </row>
    <row r="49" ht="18" customHeight="1">
      <c r="A49" s="36" t="inlineStr">
        <is>
          <t>3. Risks of not doing initiative</t>
        </is>
      </c>
      <c r="B49" s="37" t="n">
        <v>0</v>
      </c>
      <c r="C49" s="38">
        <f>Guidance!$D$30</f>
        <v/>
      </c>
      <c r="D49" s="39">
        <f>IF(B49="",0,(B49/5)*(Guidance!$D$30/100))</f>
        <v/>
      </c>
      <c r="E49" s="40" t="inlineStr"/>
      <c r="G49" s="36" t="inlineStr">
        <is>
          <t>3. Risks of not doing initiative</t>
        </is>
      </c>
      <c r="H49" s="37" t="n">
        <v>0</v>
      </c>
      <c r="I49" s="38">
        <f>Guidance!$D$30</f>
        <v/>
      </c>
      <c r="J49" s="39">
        <f>IF(H49="",0,(H49/5)*(Guidance!$D$30/100))</f>
        <v/>
      </c>
      <c r="K49" s="40" t="inlineStr"/>
      <c r="M49" s="36" t="inlineStr">
        <is>
          <t>3. Risks of not doing initiative</t>
        </is>
      </c>
      <c r="N49" s="37" t="n">
        <v>0</v>
      </c>
      <c r="O49" s="38">
        <f>Guidance!$D$30</f>
        <v/>
      </c>
      <c r="P49" s="39">
        <f>IF(N49="",0,(N49/5)*(Guidance!$D$30/100))</f>
        <v/>
      </c>
      <c r="Q49" s="40" t="inlineStr"/>
    </row>
    <row r="50" ht="18" customHeight="1">
      <c r="A50" s="41" t="inlineStr">
        <is>
          <t>4. Cashable savings</t>
        </is>
      </c>
      <c r="B50" s="37" t="n">
        <v>0</v>
      </c>
      <c r="C50" s="42">
        <f>Guidance!$D$31</f>
        <v/>
      </c>
      <c r="D50" s="43">
        <f>IF(B50="",0,(B50/5)*(Guidance!$D$31/100))</f>
        <v/>
      </c>
      <c r="E50" s="44" t="inlineStr"/>
      <c r="G50" s="41" t="inlineStr">
        <is>
          <t>4. Cashable savings</t>
        </is>
      </c>
      <c r="H50" s="37" t="n">
        <v>0</v>
      </c>
      <c r="I50" s="42">
        <f>Guidance!$D$31</f>
        <v/>
      </c>
      <c r="J50" s="43">
        <f>IF(H50="",0,(H50/5)*(Guidance!$D$31/100))</f>
        <v/>
      </c>
      <c r="K50" s="44" t="inlineStr"/>
      <c r="M50" s="41" t="inlineStr">
        <is>
          <t>4. Cashable savings</t>
        </is>
      </c>
      <c r="N50" s="37" t="n">
        <v>0</v>
      </c>
      <c r="O50" s="42">
        <f>Guidance!$D$31</f>
        <v/>
      </c>
      <c r="P50" s="43">
        <f>IF(N50="",0,(N50/5)*(Guidance!$D$31/100))</f>
        <v/>
      </c>
      <c r="Q50" s="44" t="inlineStr"/>
    </row>
    <row r="51" ht="18" customHeight="1">
      <c r="A51" s="36" t="inlineStr">
        <is>
          <t>5. Non-cashable savings</t>
        </is>
      </c>
      <c r="B51" s="37" t="n">
        <v>0</v>
      </c>
      <c r="C51" s="38">
        <f>Guidance!$D$32</f>
        <v/>
      </c>
      <c r="D51" s="39">
        <f>IF(B51="",0,(B51/5)*(Guidance!$D$32/100))</f>
        <v/>
      </c>
      <c r="E51" s="40" t="inlineStr"/>
      <c r="G51" s="36" t="inlineStr">
        <is>
          <t>5. Non-cashable savings</t>
        </is>
      </c>
      <c r="H51" s="37" t="n">
        <v>0</v>
      </c>
      <c r="I51" s="38">
        <f>Guidance!$D$32</f>
        <v/>
      </c>
      <c r="J51" s="39">
        <f>IF(H51="",0,(H51/5)*(Guidance!$D$32/100))</f>
        <v/>
      </c>
      <c r="K51" s="40" t="inlineStr"/>
      <c r="M51" s="36" t="inlineStr">
        <is>
          <t>5. Non-cashable savings</t>
        </is>
      </c>
      <c r="N51" s="37" t="n">
        <v>0</v>
      </c>
      <c r="O51" s="38">
        <f>Guidance!$D$32</f>
        <v/>
      </c>
      <c r="P51" s="39">
        <f>IF(N51="",0,(N51/5)*(Guidance!$D$32/100))</f>
        <v/>
      </c>
      <c r="Q51" s="40" t="inlineStr"/>
    </row>
    <row r="52" ht="18" customHeight="1">
      <c r="A52" s="41" t="inlineStr">
        <is>
          <t>6. Service improvements</t>
        </is>
      </c>
      <c r="B52" s="37" t="n">
        <v>0</v>
      </c>
      <c r="C52" s="42">
        <f>Guidance!$D$33</f>
        <v/>
      </c>
      <c r="D52" s="43">
        <f>IF(B52="",0,(B52/5)*(Guidance!$D$33/100))</f>
        <v/>
      </c>
      <c r="E52" s="44" t="inlineStr"/>
      <c r="G52" s="41" t="inlineStr">
        <is>
          <t>6. Service improvements</t>
        </is>
      </c>
      <c r="H52" s="37" t="n">
        <v>0</v>
      </c>
      <c r="I52" s="42">
        <f>Guidance!$D$33</f>
        <v/>
      </c>
      <c r="J52" s="43">
        <f>IF(H52="",0,(H52/5)*(Guidance!$D$33/100))</f>
        <v/>
      </c>
      <c r="K52" s="44" t="inlineStr"/>
      <c r="M52" s="41" t="inlineStr">
        <is>
          <t>6. Service improvements</t>
        </is>
      </c>
      <c r="N52" s="37" t="n">
        <v>0</v>
      </c>
      <c r="O52" s="42">
        <f>Guidance!$D$33</f>
        <v/>
      </c>
      <c r="P52" s="43">
        <f>IF(N52="",0,(N52/5)*(Guidance!$D$33/100))</f>
        <v/>
      </c>
      <c r="Q52" s="44" t="inlineStr"/>
    </row>
    <row r="53" ht="18" customHeight="1">
      <c r="A53" s="36" t="inlineStr">
        <is>
          <t>7. Improves image; avoids bad publicity</t>
        </is>
      </c>
      <c r="B53" s="37" t="n">
        <v>0</v>
      </c>
      <c r="C53" s="38">
        <f>Guidance!$D$34</f>
        <v/>
      </c>
      <c r="D53" s="39">
        <f>IF(B53="",0,(B53/5)*(Guidance!$D$34/100))</f>
        <v/>
      </c>
      <c r="E53" s="40" t="inlineStr"/>
      <c r="G53" s="36" t="inlineStr">
        <is>
          <t>7. Improves image; avoids bad publicity</t>
        </is>
      </c>
      <c r="H53" s="37" t="n">
        <v>0</v>
      </c>
      <c r="I53" s="38">
        <f>Guidance!$D$34</f>
        <v/>
      </c>
      <c r="J53" s="39">
        <f>IF(H53="",0,(H53/5)*(Guidance!$D$34/100))</f>
        <v/>
      </c>
      <c r="K53" s="40" t="inlineStr"/>
      <c r="M53" s="36" t="inlineStr">
        <is>
          <t>7. Improves image; avoids bad publicity</t>
        </is>
      </c>
      <c r="N53" s="37" t="n">
        <v>0</v>
      </c>
      <c r="O53" s="38">
        <f>Guidance!$D$34</f>
        <v/>
      </c>
      <c r="P53" s="39">
        <f>IF(N53="",0,(N53/5)*(Guidance!$D$34/100))</f>
        <v/>
      </c>
      <c r="Q53" s="40" t="inlineStr"/>
    </row>
    <row r="54" ht="18" customHeight="1">
      <c r="A54" s="41" t="inlineStr">
        <is>
          <t>8. Scale and scope — impact on service delivery</t>
        </is>
      </c>
      <c r="B54" s="37" t="n">
        <v>0</v>
      </c>
      <c r="C54" s="42">
        <f>Guidance!$D$35</f>
        <v/>
      </c>
      <c r="D54" s="43">
        <f>IF(B54="",0,(B54/5)*(Guidance!$D$35/100))</f>
        <v/>
      </c>
      <c r="E54" s="44" t="inlineStr"/>
      <c r="G54" s="41" t="inlineStr">
        <is>
          <t>8. Scale and scope — impact on service delivery</t>
        </is>
      </c>
      <c r="H54" s="37" t="n">
        <v>0</v>
      </c>
      <c r="I54" s="42">
        <f>Guidance!$D$35</f>
        <v/>
      </c>
      <c r="J54" s="43">
        <f>IF(H54="",0,(H54/5)*(Guidance!$D$35/100))</f>
        <v/>
      </c>
      <c r="K54" s="44" t="inlineStr"/>
      <c r="M54" s="41" t="inlineStr">
        <is>
          <t>8. Scale and scope — impact on service delivery</t>
        </is>
      </c>
      <c r="N54" s="37" t="n">
        <v>0</v>
      </c>
      <c r="O54" s="42">
        <f>Guidance!$D$35</f>
        <v/>
      </c>
      <c r="P54" s="43">
        <f>IF(N54="",0,(N54/5)*(Guidance!$D$35/100))</f>
        <v/>
      </c>
      <c r="Q54" s="44" t="inlineStr"/>
    </row>
    <row r="55" ht="18" customHeight="1">
      <c r="A55" s="36" t="inlineStr">
        <is>
          <t>9. Improves security; minimises security risks</t>
        </is>
      </c>
      <c r="B55" s="37" t="n">
        <v>0</v>
      </c>
      <c r="C55" s="38">
        <f>Guidance!$D$36</f>
        <v/>
      </c>
      <c r="D55" s="39">
        <f>IF(B55="",0,(B55/5)*(Guidance!$D$36/100))</f>
        <v/>
      </c>
      <c r="E55" s="40" t="inlineStr"/>
      <c r="G55" s="36" t="inlineStr">
        <is>
          <t>9. Improves security; minimises security risks</t>
        </is>
      </c>
      <c r="H55" s="37" t="n">
        <v>0</v>
      </c>
      <c r="I55" s="38">
        <f>Guidance!$D$36</f>
        <v/>
      </c>
      <c r="J55" s="39">
        <f>IF(H55="",0,(H55/5)*(Guidance!$D$36/100))</f>
        <v/>
      </c>
      <c r="K55" s="40" t="inlineStr"/>
      <c r="M55" s="36" t="inlineStr">
        <is>
          <t>9. Improves security; minimises security risks</t>
        </is>
      </c>
      <c r="N55" s="37" t="n">
        <v>0</v>
      </c>
      <c r="O55" s="38">
        <f>Guidance!$D$36</f>
        <v/>
      </c>
      <c r="P55" s="39">
        <f>IF(N55="",0,(N55/5)*(Guidance!$D$36/100))</f>
        <v/>
      </c>
      <c r="Q55" s="40" t="inlineStr"/>
    </row>
    <row r="56" ht="18" customHeight="1">
      <c r="A56" s="41" t="inlineStr">
        <is>
          <t>10. Impact on dependent initiatives</t>
        </is>
      </c>
      <c r="B56" s="37" t="n">
        <v>0</v>
      </c>
      <c r="C56" s="42">
        <f>Guidance!$D$37</f>
        <v/>
      </c>
      <c r="D56" s="43">
        <f>IF(B56="",0,(B56/5)*(Guidance!$D$37/100))</f>
        <v/>
      </c>
      <c r="E56" s="44" t="inlineStr"/>
      <c r="G56" s="41" t="inlineStr">
        <is>
          <t>10. Impact on dependent initiatives</t>
        </is>
      </c>
      <c r="H56" s="37" t="n">
        <v>0</v>
      </c>
      <c r="I56" s="42">
        <f>Guidance!$D$37</f>
        <v/>
      </c>
      <c r="J56" s="43">
        <f>IF(H56="",0,(H56/5)*(Guidance!$D$37/100))</f>
        <v/>
      </c>
      <c r="K56" s="44" t="inlineStr"/>
      <c r="M56" s="41" t="inlineStr">
        <is>
          <t>10. Impact on dependent initiatives</t>
        </is>
      </c>
      <c r="N56" s="37" t="n">
        <v>0</v>
      </c>
      <c r="O56" s="42">
        <f>Guidance!$D$37</f>
        <v/>
      </c>
      <c r="P56" s="43">
        <f>IF(N56="",0,(N56/5)*(Guidance!$D$37/100))</f>
        <v/>
      </c>
      <c r="Q56" s="44" t="inlineStr"/>
    </row>
    <row r="57" ht="18" customHeight="1">
      <c r="A57" s="36" t="inlineStr">
        <is>
          <t>11. Fulfils a strategic goal</t>
        </is>
      </c>
      <c r="B57" s="37" t="n">
        <v>0</v>
      </c>
      <c r="C57" s="38">
        <f>Guidance!$D$38</f>
        <v/>
      </c>
      <c r="D57" s="39">
        <f>IF(B57="",0,(B57/5)*(Guidance!$D$38/100))</f>
        <v/>
      </c>
      <c r="E57" s="40" t="inlineStr"/>
      <c r="G57" s="36" t="inlineStr">
        <is>
          <t>11. Fulfils a strategic goal</t>
        </is>
      </c>
      <c r="H57" s="37" t="n">
        <v>0</v>
      </c>
      <c r="I57" s="38">
        <f>Guidance!$D$38</f>
        <v/>
      </c>
      <c r="J57" s="39">
        <f>IF(H57="",0,(H57/5)*(Guidance!$D$38/100))</f>
        <v/>
      </c>
      <c r="K57" s="40" t="inlineStr"/>
      <c r="M57" s="36" t="inlineStr">
        <is>
          <t>11. Fulfils a strategic goal</t>
        </is>
      </c>
      <c r="N57" s="37" t="n">
        <v>0</v>
      </c>
      <c r="O57" s="38">
        <f>Guidance!$D$38</f>
        <v/>
      </c>
      <c r="P57" s="39">
        <f>IF(N57="",0,(N57/5)*(Guidance!$D$38/100))</f>
        <v/>
      </c>
      <c r="Q57" s="40" t="inlineStr"/>
    </row>
    <row r="58" ht="18" customHeight="1">
      <c r="A58" s="41" t="inlineStr">
        <is>
          <t>12. Improved customer value</t>
        </is>
      </c>
      <c r="B58" s="37" t="n">
        <v>0</v>
      </c>
      <c r="C58" s="42">
        <f>Guidance!$D$39</f>
        <v/>
      </c>
      <c r="D58" s="43">
        <f>IF(B58="",0,(B58/5)*(Guidance!$D$39/100))</f>
        <v/>
      </c>
      <c r="E58" s="44" t="inlineStr"/>
      <c r="G58" s="41" t="inlineStr">
        <is>
          <t>12. Improved customer value</t>
        </is>
      </c>
      <c r="H58" s="37" t="n">
        <v>0</v>
      </c>
      <c r="I58" s="42">
        <f>Guidance!$D$39</f>
        <v/>
      </c>
      <c r="J58" s="43">
        <f>IF(H58="",0,(H58/5)*(Guidance!$D$39/100))</f>
        <v/>
      </c>
      <c r="K58" s="44" t="inlineStr"/>
      <c r="M58" s="41" t="inlineStr">
        <is>
          <t>12. Improved customer value</t>
        </is>
      </c>
      <c r="N58" s="37" t="n">
        <v>0</v>
      </c>
      <c r="O58" s="42">
        <f>Guidance!$D$39</f>
        <v/>
      </c>
      <c r="P58" s="43">
        <f>IF(N58="",0,(N58/5)*(Guidance!$D$39/100))</f>
        <v/>
      </c>
      <c r="Q58" s="44" t="inlineStr"/>
    </row>
    <row r="59" ht="18" customHeight="1">
      <c r="A59" s="36" t="inlineStr">
        <is>
          <t>13. Buy-in from stakeholders</t>
        </is>
      </c>
      <c r="B59" s="37" t="n">
        <v>0</v>
      </c>
      <c r="C59" s="38">
        <f>Guidance!$D$40</f>
        <v/>
      </c>
      <c r="D59" s="39">
        <f>IF(B59="",0,(B59/5)*(Guidance!$D$40/100))</f>
        <v/>
      </c>
      <c r="E59" s="40" t="inlineStr"/>
      <c r="G59" s="36" t="inlineStr">
        <is>
          <t>13. Buy-in from stakeholders</t>
        </is>
      </c>
      <c r="H59" s="37" t="n">
        <v>0</v>
      </c>
      <c r="I59" s="38">
        <f>Guidance!$D$40</f>
        <v/>
      </c>
      <c r="J59" s="39">
        <f>IF(H59="",0,(H59/5)*(Guidance!$D$40/100))</f>
        <v/>
      </c>
      <c r="K59" s="40" t="inlineStr"/>
      <c r="M59" s="36" t="inlineStr">
        <is>
          <t>13. Buy-in from stakeholders</t>
        </is>
      </c>
      <c r="N59" s="37" t="n">
        <v>0</v>
      </c>
      <c r="O59" s="38">
        <f>Guidance!$D$40</f>
        <v/>
      </c>
      <c r="P59" s="39">
        <f>IF(N59="",0,(N59/5)*(Guidance!$D$40/100))</f>
        <v/>
      </c>
      <c r="Q59" s="40" t="inlineStr"/>
    </row>
    <row r="60" ht="18" customHeight="1">
      <c r="A60" s="41" t="inlineStr">
        <is>
          <t>14. Customer demands</t>
        </is>
      </c>
      <c r="B60" s="37" t="n">
        <v>0</v>
      </c>
      <c r="C60" s="42">
        <f>Guidance!$D$41</f>
        <v/>
      </c>
      <c r="D60" s="43">
        <f>IF(B60="",0,(B60/5)*(Guidance!$D$41/100))</f>
        <v/>
      </c>
      <c r="E60" s="44" t="inlineStr"/>
      <c r="G60" s="41" t="inlineStr">
        <is>
          <t>14. Customer demands</t>
        </is>
      </c>
      <c r="H60" s="37" t="n">
        <v>0</v>
      </c>
      <c r="I60" s="42">
        <f>Guidance!$D$41</f>
        <v/>
      </c>
      <c r="J60" s="43">
        <f>IF(H60="",0,(H60/5)*(Guidance!$D$41/100))</f>
        <v/>
      </c>
      <c r="K60" s="44" t="inlineStr"/>
      <c r="M60" s="41" t="inlineStr">
        <is>
          <t>14. Customer demands</t>
        </is>
      </c>
      <c r="N60" s="37" t="n">
        <v>0</v>
      </c>
      <c r="O60" s="42">
        <f>Guidance!$D$41</f>
        <v/>
      </c>
      <c r="P60" s="43">
        <f>IF(N60="",0,(N60/5)*(Guidance!$D$41/100))</f>
        <v/>
      </c>
      <c r="Q60" s="44" t="inlineStr"/>
    </row>
    <row r="61" ht="20" customHeight="1">
      <c r="A61" s="45" t="inlineStr">
        <is>
          <t>Initiative 7 — Weighted Total</t>
        </is>
      </c>
      <c r="B61" s="46" t="inlineStr"/>
      <c r="C61" s="46" t="inlineStr"/>
      <c r="D61" s="47">
        <f>SUM(D47:D60)</f>
        <v/>
      </c>
      <c r="E61" s="46" t="inlineStr"/>
      <c r="G61" s="45" t="inlineStr">
        <is>
          <t>Initiative 8 — Weighted Total</t>
        </is>
      </c>
      <c r="H61" s="46" t="inlineStr"/>
      <c r="I61" s="46" t="inlineStr"/>
      <c r="J61" s="47">
        <f>SUM(J47:J60)</f>
        <v/>
      </c>
      <c r="K61" s="46" t="inlineStr"/>
      <c r="M61" s="45" t="inlineStr">
        <is>
          <t>Initiative 9 — Weighted Total</t>
        </is>
      </c>
      <c r="N61" s="46" t="inlineStr"/>
      <c r="O61" s="46" t="inlineStr"/>
      <c r="P61" s="47">
        <f>SUM(P47:P60)</f>
        <v/>
      </c>
      <c r="Q61" s="46" t="inlineStr"/>
    </row>
    <row r="62" ht="26" customHeight="1">
      <c r="A62" s="48" t="inlineStr">
        <is>
          <t>Initiative 7 Priority:</t>
        </is>
      </c>
      <c r="B62" s="49">
        <f>IF(D61&gt;=0.6,"✓ MUST DO",IF(D61&gt;=0.4,"SHOULD DO",IF(D61&gt;=0.21,"COULD DO","WON'T DO")))</f>
        <v/>
      </c>
      <c r="E62" s="50">
        <f>TEXT(D61*100,"0.0")&amp;"% score"</f>
        <v/>
      </c>
      <c r="G62" s="48" t="inlineStr">
        <is>
          <t>Initiative 8 Priority:</t>
        </is>
      </c>
      <c r="H62" s="49">
        <f>IF(J61&gt;=0.6,"✓ MUST DO",IF(J61&gt;=0.4,"SHOULD DO",IF(J61&gt;=0.21,"COULD DO","WON'T DO")))</f>
        <v/>
      </c>
      <c r="K62" s="50">
        <f>TEXT(J61*100,"0.0")&amp;"% score"</f>
        <v/>
      </c>
      <c r="M62" s="48" t="inlineStr">
        <is>
          <t>Initiative 9 Priority:</t>
        </is>
      </c>
      <c r="N62" s="49">
        <f>IF(P61&gt;=0.6,"✓ MUST DO",IF(P61&gt;=0.4,"SHOULD DO",IF(P61&gt;=0.21,"COULD DO","WON'T DO")))</f>
        <v/>
      </c>
      <c r="Q62" s="50">
        <f>TEXT(P61*100,"0.0")&amp;"% score"</f>
        <v/>
      </c>
    </row>
    <row r="64" ht="8" customHeight="1"/>
    <row r="65" ht="26" customHeight="1">
      <c r="A65" s="2" t="inlineStr">
        <is>
          <t xml:space="preserve">  Initiative 10</t>
        </is>
      </c>
      <c r="G65" s="2" t="inlineStr">
        <is>
          <t xml:space="preserve">  Initiative 11</t>
        </is>
      </c>
      <c r="M65" s="2" t="inlineStr">
        <is>
          <t xml:space="preserve">  Initiative 12</t>
        </is>
      </c>
    </row>
    <row r="66" ht="20" customHeight="1">
      <c r="A66" s="34" t="inlineStr">
        <is>
          <t>Category</t>
        </is>
      </c>
      <c r="B66" s="35" t="inlineStr">
        <is>
          <t>Score
0–5</t>
        </is>
      </c>
      <c r="C66" s="35" t="inlineStr">
        <is>
          <t>Weight
%</t>
        </is>
      </c>
      <c r="D66" s="35" t="inlineStr">
        <is>
          <t>Weighted
Score</t>
        </is>
      </c>
      <c r="E66" s="35" t="inlineStr">
        <is>
          <t>Notes</t>
        </is>
      </c>
      <c r="G66" s="34" t="inlineStr">
        <is>
          <t>Category</t>
        </is>
      </c>
      <c r="H66" s="35" t="inlineStr">
        <is>
          <t>Score
0–5</t>
        </is>
      </c>
      <c r="I66" s="35" t="inlineStr">
        <is>
          <t>Weight
%</t>
        </is>
      </c>
      <c r="J66" s="35" t="inlineStr">
        <is>
          <t>Weighted
Score</t>
        </is>
      </c>
      <c r="K66" s="35" t="inlineStr">
        <is>
          <t>Notes</t>
        </is>
      </c>
      <c r="M66" s="34" t="inlineStr">
        <is>
          <t>Category</t>
        </is>
      </c>
      <c r="N66" s="35" t="inlineStr">
        <is>
          <t>Score
0–5</t>
        </is>
      </c>
      <c r="O66" s="35" t="inlineStr">
        <is>
          <t>Weight
%</t>
        </is>
      </c>
      <c r="P66" s="35" t="inlineStr">
        <is>
          <t>Weighted
Score</t>
        </is>
      </c>
      <c r="Q66" s="35" t="inlineStr">
        <is>
          <t>Notes</t>
        </is>
      </c>
    </row>
    <row r="67" ht="18" customHeight="1">
      <c r="A67" s="36" t="inlineStr">
        <is>
          <t>1. Impacts large number of stakeholders</t>
        </is>
      </c>
      <c r="B67" s="37" t="n">
        <v>0</v>
      </c>
      <c r="C67" s="38">
        <f>Guidance!$D$28</f>
        <v/>
      </c>
      <c r="D67" s="39">
        <f>IF(B67="",0,(B67/5)*(Guidance!$D$28/100))</f>
        <v/>
      </c>
      <c r="E67" s="40" t="inlineStr"/>
      <c r="G67" s="36" t="inlineStr">
        <is>
          <t>1. Impacts large number of stakeholders</t>
        </is>
      </c>
      <c r="H67" s="37" t="n">
        <v>0</v>
      </c>
      <c r="I67" s="38">
        <f>Guidance!$D$28</f>
        <v/>
      </c>
      <c r="J67" s="39">
        <f>IF(H67="",0,(H67/5)*(Guidance!$D$28/100))</f>
        <v/>
      </c>
      <c r="K67" s="40" t="inlineStr"/>
      <c r="M67" s="36" t="inlineStr">
        <is>
          <t>1. Impacts large number of stakeholders</t>
        </is>
      </c>
      <c r="N67" s="37" t="n">
        <v>0</v>
      </c>
      <c r="O67" s="38">
        <f>Guidance!$D$28</f>
        <v/>
      </c>
      <c r="P67" s="39">
        <f>IF(N67="",0,(N67/5)*(Guidance!$D$28/100))</f>
        <v/>
      </c>
      <c r="Q67" s="40" t="inlineStr"/>
    </row>
    <row r="68" ht="18" customHeight="1">
      <c r="A68" s="41" t="inlineStr">
        <is>
          <t>2. Mandated / legal compliance</t>
        </is>
      </c>
      <c r="B68" s="37" t="n">
        <v>0</v>
      </c>
      <c r="C68" s="42">
        <f>Guidance!$D$29</f>
        <v/>
      </c>
      <c r="D68" s="43">
        <f>IF(B68="",0,(B68/5)*(Guidance!$D$29/100))</f>
        <v/>
      </c>
      <c r="E68" s="44" t="inlineStr"/>
      <c r="G68" s="41" t="inlineStr">
        <is>
          <t>2. Mandated / legal compliance</t>
        </is>
      </c>
      <c r="H68" s="37" t="n">
        <v>0</v>
      </c>
      <c r="I68" s="42">
        <f>Guidance!$D$29</f>
        <v/>
      </c>
      <c r="J68" s="43">
        <f>IF(H68="",0,(H68/5)*(Guidance!$D$29/100))</f>
        <v/>
      </c>
      <c r="K68" s="44" t="inlineStr"/>
      <c r="M68" s="41" t="inlineStr">
        <is>
          <t>2. Mandated / legal compliance</t>
        </is>
      </c>
      <c r="N68" s="37" t="n">
        <v>0</v>
      </c>
      <c r="O68" s="42">
        <f>Guidance!$D$29</f>
        <v/>
      </c>
      <c r="P68" s="43">
        <f>IF(N68="",0,(N68/5)*(Guidance!$D$29/100))</f>
        <v/>
      </c>
      <c r="Q68" s="44" t="inlineStr"/>
    </row>
    <row r="69" ht="18" customHeight="1">
      <c r="A69" s="36" t="inlineStr">
        <is>
          <t>3. Risks of not doing initiative</t>
        </is>
      </c>
      <c r="B69" s="37" t="n">
        <v>0</v>
      </c>
      <c r="C69" s="38">
        <f>Guidance!$D$30</f>
        <v/>
      </c>
      <c r="D69" s="39">
        <f>IF(B69="",0,(B69/5)*(Guidance!$D$30/100))</f>
        <v/>
      </c>
      <c r="E69" s="40" t="inlineStr"/>
      <c r="G69" s="36" t="inlineStr">
        <is>
          <t>3. Risks of not doing initiative</t>
        </is>
      </c>
      <c r="H69" s="37" t="n">
        <v>0</v>
      </c>
      <c r="I69" s="38">
        <f>Guidance!$D$30</f>
        <v/>
      </c>
      <c r="J69" s="39">
        <f>IF(H69="",0,(H69/5)*(Guidance!$D$30/100))</f>
        <v/>
      </c>
      <c r="K69" s="40" t="inlineStr"/>
      <c r="M69" s="36" t="inlineStr">
        <is>
          <t>3. Risks of not doing initiative</t>
        </is>
      </c>
      <c r="N69" s="37" t="n">
        <v>0</v>
      </c>
      <c r="O69" s="38">
        <f>Guidance!$D$30</f>
        <v/>
      </c>
      <c r="P69" s="39">
        <f>IF(N69="",0,(N69/5)*(Guidance!$D$30/100))</f>
        <v/>
      </c>
      <c r="Q69" s="40" t="inlineStr"/>
    </row>
    <row r="70" ht="18" customHeight="1">
      <c r="A70" s="41" t="inlineStr">
        <is>
          <t>4. Cashable savings</t>
        </is>
      </c>
      <c r="B70" s="37" t="n">
        <v>0</v>
      </c>
      <c r="C70" s="42">
        <f>Guidance!$D$31</f>
        <v/>
      </c>
      <c r="D70" s="43">
        <f>IF(B70="",0,(B70/5)*(Guidance!$D$31/100))</f>
        <v/>
      </c>
      <c r="E70" s="44" t="inlineStr"/>
      <c r="G70" s="41" t="inlineStr">
        <is>
          <t>4. Cashable savings</t>
        </is>
      </c>
      <c r="H70" s="37" t="n">
        <v>0</v>
      </c>
      <c r="I70" s="42">
        <f>Guidance!$D$31</f>
        <v/>
      </c>
      <c r="J70" s="43">
        <f>IF(H70="",0,(H70/5)*(Guidance!$D$31/100))</f>
        <v/>
      </c>
      <c r="K70" s="44" t="inlineStr"/>
      <c r="M70" s="41" t="inlineStr">
        <is>
          <t>4. Cashable savings</t>
        </is>
      </c>
      <c r="N70" s="37" t="n">
        <v>0</v>
      </c>
      <c r="O70" s="42">
        <f>Guidance!$D$31</f>
        <v/>
      </c>
      <c r="P70" s="43">
        <f>IF(N70="",0,(N70/5)*(Guidance!$D$31/100))</f>
        <v/>
      </c>
      <c r="Q70" s="44" t="inlineStr"/>
    </row>
    <row r="71" ht="18" customHeight="1">
      <c r="A71" s="36" t="inlineStr">
        <is>
          <t>5. Non-cashable savings</t>
        </is>
      </c>
      <c r="B71" s="37" t="n">
        <v>0</v>
      </c>
      <c r="C71" s="38">
        <f>Guidance!$D$32</f>
        <v/>
      </c>
      <c r="D71" s="39">
        <f>IF(B71="",0,(B71/5)*(Guidance!$D$32/100))</f>
        <v/>
      </c>
      <c r="E71" s="40" t="inlineStr"/>
      <c r="G71" s="36" t="inlineStr">
        <is>
          <t>5. Non-cashable savings</t>
        </is>
      </c>
      <c r="H71" s="37" t="n">
        <v>0</v>
      </c>
      <c r="I71" s="38">
        <f>Guidance!$D$32</f>
        <v/>
      </c>
      <c r="J71" s="39">
        <f>IF(H71="",0,(H71/5)*(Guidance!$D$32/100))</f>
        <v/>
      </c>
      <c r="K71" s="40" t="inlineStr"/>
      <c r="M71" s="36" t="inlineStr">
        <is>
          <t>5. Non-cashable savings</t>
        </is>
      </c>
      <c r="N71" s="37" t="n">
        <v>0</v>
      </c>
      <c r="O71" s="38">
        <f>Guidance!$D$32</f>
        <v/>
      </c>
      <c r="P71" s="39">
        <f>IF(N71="",0,(N71/5)*(Guidance!$D$32/100))</f>
        <v/>
      </c>
      <c r="Q71" s="40" t="inlineStr"/>
    </row>
    <row r="72" ht="18" customHeight="1">
      <c r="A72" s="41" t="inlineStr">
        <is>
          <t>6. Service improvements</t>
        </is>
      </c>
      <c r="B72" s="37" t="n">
        <v>0</v>
      </c>
      <c r="C72" s="42">
        <f>Guidance!$D$33</f>
        <v/>
      </c>
      <c r="D72" s="43">
        <f>IF(B72="",0,(B72/5)*(Guidance!$D$33/100))</f>
        <v/>
      </c>
      <c r="E72" s="44" t="inlineStr"/>
      <c r="G72" s="41" t="inlineStr">
        <is>
          <t>6. Service improvements</t>
        </is>
      </c>
      <c r="H72" s="37" t="n">
        <v>0</v>
      </c>
      <c r="I72" s="42">
        <f>Guidance!$D$33</f>
        <v/>
      </c>
      <c r="J72" s="43">
        <f>IF(H72="",0,(H72/5)*(Guidance!$D$33/100))</f>
        <v/>
      </c>
      <c r="K72" s="44" t="inlineStr"/>
      <c r="M72" s="41" t="inlineStr">
        <is>
          <t>6. Service improvements</t>
        </is>
      </c>
      <c r="N72" s="37" t="n">
        <v>0</v>
      </c>
      <c r="O72" s="42">
        <f>Guidance!$D$33</f>
        <v/>
      </c>
      <c r="P72" s="43">
        <f>IF(N72="",0,(N72/5)*(Guidance!$D$33/100))</f>
        <v/>
      </c>
      <c r="Q72" s="44" t="inlineStr"/>
    </row>
    <row r="73" ht="18" customHeight="1">
      <c r="A73" s="36" t="inlineStr">
        <is>
          <t>7. Improves image; avoids bad publicity</t>
        </is>
      </c>
      <c r="B73" s="37" t="n">
        <v>0</v>
      </c>
      <c r="C73" s="38">
        <f>Guidance!$D$34</f>
        <v/>
      </c>
      <c r="D73" s="39">
        <f>IF(B73="",0,(B73/5)*(Guidance!$D$34/100))</f>
        <v/>
      </c>
      <c r="E73" s="40" t="inlineStr"/>
      <c r="G73" s="36" t="inlineStr">
        <is>
          <t>7. Improves image; avoids bad publicity</t>
        </is>
      </c>
      <c r="H73" s="37" t="n">
        <v>0</v>
      </c>
      <c r="I73" s="38">
        <f>Guidance!$D$34</f>
        <v/>
      </c>
      <c r="J73" s="39">
        <f>IF(H73="",0,(H73/5)*(Guidance!$D$34/100))</f>
        <v/>
      </c>
      <c r="K73" s="40" t="inlineStr"/>
      <c r="M73" s="36" t="inlineStr">
        <is>
          <t>7. Improves image; avoids bad publicity</t>
        </is>
      </c>
      <c r="N73" s="37" t="n">
        <v>0</v>
      </c>
      <c r="O73" s="38">
        <f>Guidance!$D$34</f>
        <v/>
      </c>
      <c r="P73" s="39">
        <f>IF(N73="",0,(N73/5)*(Guidance!$D$34/100))</f>
        <v/>
      </c>
      <c r="Q73" s="40" t="inlineStr"/>
    </row>
    <row r="74" ht="18" customHeight="1">
      <c r="A74" s="41" t="inlineStr">
        <is>
          <t>8. Scale and scope — impact on service delivery</t>
        </is>
      </c>
      <c r="B74" s="37" t="n">
        <v>0</v>
      </c>
      <c r="C74" s="42">
        <f>Guidance!$D$35</f>
        <v/>
      </c>
      <c r="D74" s="43">
        <f>IF(B74="",0,(B74/5)*(Guidance!$D$35/100))</f>
        <v/>
      </c>
      <c r="E74" s="44" t="inlineStr"/>
      <c r="G74" s="41" t="inlineStr">
        <is>
          <t>8. Scale and scope — impact on service delivery</t>
        </is>
      </c>
      <c r="H74" s="37" t="n">
        <v>0</v>
      </c>
      <c r="I74" s="42">
        <f>Guidance!$D$35</f>
        <v/>
      </c>
      <c r="J74" s="43">
        <f>IF(H74="",0,(H74/5)*(Guidance!$D$35/100))</f>
        <v/>
      </c>
      <c r="K74" s="44" t="inlineStr"/>
      <c r="M74" s="41" t="inlineStr">
        <is>
          <t>8. Scale and scope — impact on service delivery</t>
        </is>
      </c>
      <c r="N74" s="37" t="n">
        <v>0</v>
      </c>
      <c r="O74" s="42">
        <f>Guidance!$D$35</f>
        <v/>
      </c>
      <c r="P74" s="43">
        <f>IF(N74="",0,(N74/5)*(Guidance!$D$35/100))</f>
        <v/>
      </c>
      <c r="Q74" s="44" t="inlineStr"/>
    </row>
    <row r="75" ht="18" customHeight="1">
      <c r="A75" s="36" t="inlineStr">
        <is>
          <t>9. Improves security; minimises security risks</t>
        </is>
      </c>
      <c r="B75" s="37" t="n">
        <v>0</v>
      </c>
      <c r="C75" s="38">
        <f>Guidance!$D$36</f>
        <v/>
      </c>
      <c r="D75" s="39">
        <f>IF(B75="",0,(B75/5)*(Guidance!$D$36/100))</f>
        <v/>
      </c>
      <c r="E75" s="40" t="inlineStr"/>
      <c r="G75" s="36" t="inlineStr">
        <is>
          <t>9. Improves security; minimises security risks</t>
        </is>
      </c>
      <c r="H75" s="37" t="n">
        <v>0</v>
      </c>
      <c r="I75" s="38">
        <f>Guidance!$D$36</f>
        <v/>
      </c>
      <c r="J75" s="39">
        <f>IF(H75="",0,(H75/5)*(Guidance!$D$36/100))</f>
        <v/>
      </c>
      <c r="K75" s="40" t="inlineStr"/>
      <c r="M75" s="36" t="inlineStr">
        <is>
          <t>9. Improves security; minimises security risks</t>
        </is>
      </c>
      <c r="N75" s="37" t="n">
        <v>0</v>
      </c>
      <c r="O75" s="38">
        <f>Guidance!$D$36</f>
        <v/>
      </c>
      <c r="P75" s="39">
        <f>IF(N75="",0,(N75/5)*(Guidance!$D$36/100))</f>
        <v/>
      </c>
      <c r="Q75" s="40" t="inlineStr"/>
    </row>
    <row r="76" ht="18" customHeight="1">
      <c r="A76" s="41" t="inlineStr">
        <is>
          <t>10. Impact on dependent initiatives</t>
        </is>
      </c>
      <c r="B76" s="37" t="n">
        <v>0</v>
      </c>
      <c r="C76" s="42">
        <f>Guidance!$D$37</f>
        <v/>
      </c>
      <c r="D76" s="43">
        <f>IF(B76="",0,(B76/5)*(Guidance!$D$37/100))</f>
        <v/>
      </c>
      <c r="E76" s="44" t="inlineStr"/>
      <c r="G76" s="41" t="inlineStr">
        <is>
          <t>10. Impact on dependent initiatives</t>
        </is>
      </c>
      <c r="H76" s="37" t="n">
        <v>0</v>
      </c>
      <c r="I76" s="42">
        <f>Guidance!$D$37</f>
        <v/>
      </c>
      <c r="J76" s="43">
        <f>IF(H76="",0,(H76/5)*(Guidance!$D$37/100))</f>
        <v/>
      </c>
      <c r="K76" s="44" t="inlineStr"/>
      <c r="M76" s="41" t="inlineStr">
        <is>
          <t>10. Impact on dependent initiatives</t>
        </is>
      </c>
      <c r="N76" s="37" t="n">
        <v>0</v>
      </c>
      <c r="O76" s="42">
        <f>Guidance!$D$37</f>
        <v/>
      </c>
      <c r="P76" s="43">
        <f>IF(N76="",0,(N76/5)*(Guidance!$D$37/100))</f>
        <v/>
      </c>
      <c r="Q76" s="44" t="inlineStr"/>
    </row>
    <row r="77" ht="18" customHeight="1">
      <c r="A77" s="36" t="inlineStr">
        <is>
          <t>11. Fulfils a strategic goal</t>
        </is>
      </c>
      <c r="B77" s="37" t="n">
        <v>0</v>
      </c>
      <c r="C77" s="38">
        <f>Guidance!$D$38</f>
        <v/>
      </c>
      <c r="D77" s="39">
        <f>IF(B77="",0,(B77/5)*(Guidance!$D$38/100))</f>
        <v/>
      </c>
      <c r="E77" s="40" t="inlineStr"/>
      <c r="G77" s="36" t="inlineStr">
        <is>
          <t>11. Fulfils a strategic goal</t>
        </is>
      </c>
      <c r="H77" s="37" t="n">
        <v>0</v>
      </c>
      <c r="I77" s="38">
        <f>Guidance!$D$38</f>
        <v/>
      </c>
      <c r="J77" s="39">
        <f>IF(H77="",0,(H77/5)*(Guidance!$D$38/100))</f>
        <v/>
      </c>
      <c r="K77" s="40" t="inlineStr"/>
      <c r="M77" s="36" t="inlineStr">
        <is>
          <t>11. Fulfils a strategic goal</t>
        </is>
      </c>
      <c r="N77" s="37" t="n">
        <v>0</v>
      </c>
      <c r="O77" s="38">
        <f>Guidance!$D$38</f>
        <v/>
      </c>
      <c r="P77" s="39">
        <f>IF(N77="",0,(N77/5)*(Guidance!$D$38/100))</f>
        <v/>
      </c>
      <c r="Q77" s="40" t="inlineStr"/>
    </row>
    <row r="78" ht="18" customHeight="1">
      <c r="A78" s="41" t="inlineStr">
        <is>
          <t>12. Improved customer value</t>
        </is>
      </c>
      <c r="B78" s="37" t="n">
        <v>0</v>
      </c>
      <c r="C78" s="42">
        <f>Guidance!$D$39</f>
        <v/>
      </c>
      <c r="D78" s="43">
        <f>IF(B78="",0,(B78/5)*(Guidance!$D$39/100))</f>
        <v/>
      </c>
      <c r="E78" s="44" t="inlineStr"/>
      <c r="G78" s="41" t="inlineStr">
        <is>
          <t>12. Improved customer value</t>
        </is>
      </c>
      <c r="H78" s="37" t="n">
        <v>0</v>
      </c>
      <c r="I78" s="42">
        <f>Guidance!$D$39</f>
        <v/>
      </c>
      <c r="J78" s="43">
        <f>IF(H78="",0,(H78/5)*(Guidance!$D$39/100))</f>
        <v/>
      </c>
      <c r="K78" s="44" t="inlineStr"/>
      <c r="M78" s="41" t="inlineStr">
        <is>
          <t>12. Improved customer value</t>
        </is>
      </c>
      <c r="N78" s="37" t="n">
        <v>0</v>
      </c>
      <c r="O78" s="42">
        <f>Guidance!$D$39</f>
        <v/>
      </c>
      <c r="P78" s="43">
        <f>IF(N78="",0,(N78/5)*(Guidance!$D$39/100))</f>
        <v/>
      </c>
      <c r="Q78" s="44" t="inlineStr"/>
    </row>
    <row r="79" ht="18" customHeight="1">
      <c r="A79" s="36" t="inlineStr">
        <is>
          <t>13. Buy-in from stakeholders</t>
        </is>
      </c>
      <c r="B79" s="37" t="n">
        <v>0</v>
      </c>
      <c r="C79" s="38">
        <f>Guidance!$D$40</f>
        <v/>
      </c>
      <c r="D79" s="39">
        <f>IF(B79="",0,(B79/5)*(Guidance!$D$40/100))</f>
        <v/>
      </c>
      <c r="E79" s="40" t="inlineStr"/>
      <c r="G79" s="36" t="inlineStr">
        <is>
          <t>13. Buy-in from stakeholders</t>
        </is>
      </c>
      <c r="H79" s="37" t="n">
        <v>0</v>
      </c>
      <c r="I79" s="38">
        <f>Guidance!$D$40</f>
        <v/>
      </c>
      <c r="J79" s="39">
        <f>IF(H79="",0,(H79/5)*(Guidance!$D$40/100))</f>
        <v/>
      </c>
      <c r="K79" s="40" t="inlineStr"/>
      <c r="M79" s="36" t="inlineStr">
        <is>
          <t>13. Buy-in from stakeholders</t>
        </is>
      </c>
      <c r="N79" s="37" t="n">
        <v>0</v>
      </c>
      <c r="O79" s="38">
        <f>Guidance!$D$40</f>
        <v/>
      </c>
      <c r="P79" s="39">
        <f>IF(N79="",0,(N79/5)*(Guidance!$D$40/100))</f>
        <v/>
      </c>
      <c r="Q79" s="40" t="inlineStr"/>
    </row>
    <row r="80" ht="18" customHeight="1">
      <c r="A80" s="41" t="inlineStr">
        <is>
          <t>14. Customer demands</t>
        </is>
      </c>
      <c r="B80" s="37" t="n">
        <v>0</v>
      </c>
      <c r="C80" s="42">
        <f>Guidance!$D$41</f>
        <v/>
      </c>
      <c r="D80" s="43">
        <f>IF(B80="",0,(B80/5)*(Guidance!$D$41/100))</f>
        <v/>
      </c>
      <c r="E80" s="44" t="inlineStr"/>
      <c r="G80" s="41" t="inlineStr">
        <is>
          <t>14. Customer demands</t>
        </is>
      </c>
      <c r="H80" s="37" t="n">
        <v>0</v>
      </c>
      <c r="I80" s="42">
        <f>Guidance!$D$41</f>
        <v/>
      </c>
      <c r="J80" s="43">
        <f>IF(H80="",0,(H80/5)*(Guidance!$D$41/100))</f>
        <v/>
      </c>
      <c r="K80" s="44" t="inlineStr"/>
      <c r="M80" s="41" t="inlineStr">
        <is>
          <t>14. Customer demands</t>
        </is>
      </c>
      <c r="N80" s="37" t="n">
        <v>0</v>
      </c>
      <c r="O80" s="42">
        <f>Guidance!$D$41</f>
        <v/>
      </c>
      <c r="P80" s="43">
        <f>IF(N80="",0,(N80/5)*(Guidance!$D$41/100))</f>
        <v/>
      </c>
      <c r="Q80" s="44" t="inlineStr"/>
    </row>
    <row r="81" ht="20" customHeight="1">
      <c r="A81" s="45" t="inlineStr">
        <is>
          <t>Initiative 10 — Weighted Total</t>
        </is>
      </c>
      <c r="B81" s="46" t="inlineStr"/>
      <c r="C81" s="46" t="inlineStr"/>
      <c r="D81" s="47">
        <f>SUM(D67:D80)</f>
        <v/>
      </c>
      <c r="E81" s="46" t="inlineStr"/>
      <c r="G81" s="45" t="inlineStr">
        <is>
          <t>Initiative 11 — Weighted Total</t>
        </is>
      </c>
      <c r="H81" s="46" t="inlineStr"/>
      <c r="I81" s="46" t="inlineStr"/>
      <c r="J81" s="47">
        <f>SUM(J67:J80)</f>
        <v/>
      </c>
      <c r="K81" s="46" t="inlineStr"/>
      <c r="M81" s="45" t="inlineStr">
        <is>
          <t>Initiative 12 — Weighted Total</t>
        </is>
      </c>
      <c r="N81" s="46" t="inlineStr"/>
      <c r="O81" s="46" t="inlineStr"/>
      <c r="P81" s="47">
        <f>SUM(P67:P80)</f>
        <v/>
      </c>
      <c r="Q81" s="46" t="inlineStr"/>
    </row>
    <row r="82" ht="26" customHeight="1">
      <c r="A82" s="48" t="inlineStr">
        <is>
          <t>Initiative 10 Priority:</t>
        </is>
      </c>
      <c r="B82" s="49">
        <f>IF(D81&gt;=0.6,"✓ MUST DO",IF(D81&gt;=0.4,"SHOULD DO",IF(D81&gt;=0.21,"COULD DO","WON'T DO")))</f>
        <v/>
      </c>
      <c r="E82" s="50">
        <f>TEXT(D81*100,"0.0")&amp;"% score"</f>
        <v/>
      </c>
      <c r="G82" s="48" t="inlineStr">
        <is>
          <t>Initiative 11 Priority:</t>
        </is>
      </c>
      <c r="H82" s="49">
        <f>IF(J81&gt;=0.6,"✓ MUST DO",IF(J81&gt;=0.4,"SHOULD DO",IF(J81&gt;=0.21,"COULD DO","WON'T DO")))</f>
        <v/>
      </c>
      <c r="K82" s="50">
        <f>TEXT(J81*100,"0.0")&amp;"% score"</f>
        <v/>
      </c>
      <c r="M82" s="48" t="inlineStr">
        <is>
          <t>Initiative 12 Priority:</t>
        </is>
      </c>
      <c r="N82" s="49">
        <f>IF(P81&gt;=0.6,"✓ MUST DO",IF(P81&gt;=0.4,"SHOULD DO",IF(P81&gt;=0.21,"COULD DO","WON'T DO")))</f>
        <v/>
      </c>
      <c r="Q82" s="50">
        <f>TEXT(P81*100,"0.0")&amp;"% score"</f>
        <v/>
      </c>
    </row>
    <row r="84" ht="8" customHeight="1"/>
    <row r="88" ht="16" customHeight="1">
      <c r="A88" s="31" t="inlineStr">
        <is>
          <t>Graham D. Rae Associates  |  grahamrae.net  |  Programme Prioritisation Tool</t>
        </is>
      </c>
    </row>
  </sheetData>
  <mergeCells count="27">
    <mergeCell ref="B42:D42"/>
    <mergeCell ref="N62:P62"/>
    <mergeCell ref="N42:P42"/>
    <mergeCell ref="A45:E45"/>
    <mergeCell ref="B82:D82"/>
    <mergeCell ref="M5:Q5"/>
    <mergeCell ref="N82:P82"/>
    <mergeCell ref="A1:T1"/>
    <mergeCell ref="A88:Q88"/>
    <mergeCell ref="A65:E65"/>
    <mergeCell ref="H22:J22"/>
    <mergeCell ref="A25:E25"/>
    <mergeCell ref="M65:Q65"/>
    <mergeCell ref="H62:J62"/>
    <mergeCell ref="H42:J42"/>
    <mergeCell ref="M25:Q25"/>
    <mergeCell ref="A3:Q3"/>
    <mergeCell ref="A5:E5"/>
    <mergeCell ref="G5:K5"/>
    <mergeCell ref="B62:D62"/>
    <mergeCell ref="G65:K65"/>
    <mergeCell ref="G45:K45"/>
    <mergeCell ref="M45:Q45"/>
    <mergeCell ref="H82:J82"/>
    <mergeCell ref="B22:D22"/>
    <mergeCell ref="N22:P22"/>
    <mergeCell ref="G25:K2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T2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20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</cols>
  <sheetData>
    <row r="1" ht="36" customHeight="1">
      <c r="A1" s="32" t="inlineStr">
        <is>
          <t xml:space="preserve">  MoSCoW Priority Matrix  —  Overview &amp; Results</t>
        </is>
      </c>
    </row>
    <row r="2" ht="8" customHeight="1"/>
    <row r="3" ht="18" customHeight="1">
      <c r="A3" s="33" t="inlineStr">
        <is>
          <t>Initiatives ranked by weighted score. Scores calculated from Initiative Matrix tab.</t>
        </is>
      </c>
    </row>
    <row r="4" ht="6" customHeight="1"/>
    <row r="5" ht="24" customHeight="1">
      <c r="A5" s="20" t="inlineStr">
        <is>
          <t>Initiative</t>
        </is>
      </c>
      <c r="B5" s="51" t="inlineStr">
        <is>
          <t>Weighted Score</t>
        </is>
      </c>
      <c r="C5" s="51" t="inlineStr">
        <is>
          <t>% Score</t>
        </is>
      </c>
      <c r="D5" s="51" t="inlineStr">
        <is>
          <t>MoSCoW Priority</t>
        </is>
      </c>
    </row>
    <row r="6" ht="22" customHeight="1">
      <c r="A6" s="52" t="inlineStr">
        <is>
          <t>Initiative 1</t>
        </is>
      </c>
      <c r="B6" s="53">
        <f>'Initiative Matrix'!D21</f>
        <v/>
      </c>
      <c r="C6" s="54">
        <f>'Initiative Matrix'!D21*100</f>
        <v/>
      </c>
      <c r="D6" s="55">
        <f>IF('Initiative Matrix'!D21&gt;=0.6,"MUST DO",IF('Initiative Matrix'!D21&gt;=0.4,"SHOULD DO",IF('Initiative Matrix'!D21&gt;=0.21,"COULD DO","WON'T DO")))</f>
        <v/>
      </c>
    </row>
    <row r="7" ht="22" customHeight="1">
      <c r="A7" s="56" t="inlineStr">
        <is>
          <t>Initiative 2</t>
        </is>
      </c>
      <c r="B7" s="57">
        <f>'Initiative Matrix'!J21</f>
        <v/>
      </c>
      <c r="C7" s="58">
        <f>'Initiative Matrix'!J21*100</f>
        <v/>
      </c>
      <c r="D7" s="59">
        <f>IF('Initiative Matrix'!J21&gt;=0.6,"MUST DO",IF('Initiative Matrix'!J21&gt;=0.4,"SHOULD DO",IF('Initiative Matrix'!J21&gt;=0.21,"COULD DO","WON'T DO")))</f>
        <v/>
      </c>
    </row>
    <row r="8" ht="22" customHeight="1">
      <c r="A8" s="52" t="inlineStr">
        <is>
          <t>Initiative 3</t>
        </is>
      </c>
      <c r="B8" s="53">
        <f>'Initiative Matrix'!P21</f>
        <v/>
      </c>
      <c r="C8" s="54">
        <f>'Initiative Matrix'!P21*100</f>
        <v/>
      </c>
      <c r="D8" s="55">
        <f>IF('Initiative Matrix'!P21&gt;=0.6,"MUST DO",IF('Initiative Matrix'!P21&gt;=0.4,"SHOULD DO",IF('Initiative Matrix'!P21&gt;=0.21,"COULD DO","WON'T DO")))</f>
        <v/>
      </c>
    </row>
    <row r="9" ht="22" customHeight="1">
      <c r="A9" s="56" t="inlineStr">
        <is>
          <t>Initiative 4</t>
        </is>
      </c>
      <c r="B9" s="57">
        <f>'Initiative Matrix'!D41</f>
        <v/>
      </c>
      <c r="C9" s="58">
        <f>'Initiative Matrix'!D41*100</f>
        <v/>
      </c>
      <c r="D9" s="59">
        <f>IF('Initiative Matrix'!D41&gt;=0.6,"MUST DO",IF('Initiative Matrix'!D41&gt;=0.4,"SHOULD DO",IF('Initiative Matrix'!D41&gt;=0.21,"COULD DO","WON'T DO")))</f>
        <v/>
      </c>
    </row>
    <row r="10" ht="22" customHeight="1">
      <c r="A10" s="52" t="inlineStr">
        <is>
          <t>Initiative 5</t>
        </is>
      </c>
      <c r="B10" s="53">
        <f>'Initiative Matrix'!J41</f>
        <v/>
      </c>
      <c r="C10" s="54">
        <f>'Initiative Matrix'!J41*100</f>
        <v/>
      </c>
      <c r="D10" s="55">
        <f>IF('Initiative Matrix'!J41&gt;=0.6,"MUST DO",IF('Initiative Matrix'!J41&gt;=0.4,"SHOULD DO",IF('Initiative Matrix'!J41&gt;=0.21,"COULD DO","WON'T DO")))</f>
        <v/>
      </c>
    </row>
    <row r="11" ht="22" customHeight="1">
      <c r="A11" s="56" t="inlineStr">
        <is>
          <t>Initiative 6</t>
        </is>
      </c>
      <c r="B11" s="57">
        <f>'Initiative Matrix'!P41</f>
        <v/>
      </c>
      <c r="C11" s="58">
        <f>'Initiative Matrix'!P41*100</f>
        <v/>
      </c>
      <c r="D11" s="59">
        <f>IF('Initiative Matrix'!P41&gt;=0.6,"MUST DO",IF('Initiative Matrix'!P41&gt;=0.4,"SHOULD DO",IF('Initiative Matrix'!P41&gt;=0.21,"COULD DO","WON'T DO")))</f>
        <v/>
      </c>
    </row>
    <row r="12" ht="22" customHeight="1">
      <c r="A12" s="52" t="inlineStr">
        <is>
          <t>Initiative 7</t>
        </is>
      </c>
      <c r="B12" s="53">
        <f>'Initiative Matrix'!D61</f>
        <v/>
      </c>
      <c r="C12" s="54">
        <f>'Initiative Matrix'!D61*100</f>
        <v/>
      </c>
      <c r="D12" s="55">
        <f>IF('Initiative Matrix'!D61&gt;=0.6,"MUST DO",IF('Initiative Matrix'!D61&gt;=0.4,"SHOULD DO",IF('Initiative Matrix'!D61&gt;=0.21,"COULD DO","WON'T DO")))</f>
        <v/>
      </c>
    </row>
    <row r="13" ht="22" customHeight="1">
      <c r="A13" s="56" t="inlineStr">
        <is>
          <t>Initiative 8</t>
        </is>
      </c>
      <c r="B13" s="57">
        <f>'Initiative Matrix'!J61</f>
        <v/>
      </c>
      <c r="C13" s="58">
        <f>'Initiative Matrix'!J61*100</f>
        <v/>
      </c>
      <c r="D13" s="59">
        <f>IF('Initiative Matrix'!J61&gt;=0.6,"MUST DO",IF('Initiative Matrix'!J61&gt;=0.4,"SHOULD DO",IF('Initiative Matrix'!J61&gt;=0.21,"COULD DO","WON'T DO")))</f>
        <v/>
      </c>
    </row>
    <row r="14" ht="22" customHeight="1">
      <c r="A14" s="52" t="inlineStr">
        <is>
          <t>Initiative 9</t>
        </is>
      </c>
      <c r="B14" s="53">
        <f>'Initiative Matrix'!P61</f>
        <v/>
      </c>
      <c r="C14" s="54">
        <f>'Initiative Matrix'!P61*100</f>
        <v/>
      </c>
      <c r="D14" s="55">
        <f>IF('Initiative Matrix'!P61&gt;=0.6,"MUST DO",IF('Initiative Matrix'!P61&gt;=0.4,"SHOULD DO",IF('Initiative Matrix'!P61&gt;=0.21,"COULD DO","WON'T DO")))</f>
        <v/>
      </c>
    </row>
    <row r="15" ht="22" customHeight="1">
      <c r="A15" s="56" t="inlineStr">
        <is>
          <t>Initiative 10</t>
        </is>
      </c>
      <c r="B15" s="57">
        <f>'Initiative Matrix'!D81</f>
        <v/>
      </c>
      <c r="C15" s="58">
        <f>'Initiative Matrix'!D81*100</f>
        <v/>
      </c>
      <c r="D15" s="59">
        <f>IF('Initiative Matrix'!D81&gt;=0.6,"MUST DO",IF('Initiative Matrix'!D81&gt;=0.4,"SHOULD DO",IF('Initiative Matrix'!D81&gt;=0.21,"COULD DO","WON'T DO")))</f>
        <v/>
      </c>
    </row>
    <row r="16" ht="22" customHeight="1">
      <c r="A16" s="52" t="inlineStr">
        <is>
          <t>Initiative 11</t>
        </is>
      </c>
      <c r="B16" s="53">
        <f>'Initiative Matrix'!J81</f>
        <v/>
      </c>
      <c r="C16" s="54">
        <f>'Initiative Matrix'!J81*100</f>
        <v/>
      </c>
      <c r="D16" s="55">
        <f>IF('Initiative Matrix'!J81&gt;=0.6,"MUST DO",IF('Initiative Matrix'!J81&gt;=0.4,"SHOULD DO",IF('Initiative Matrix'!J81&gt;=0.21,"COULD DO","WON'T DO")))</f>
        <v/>
      </c>
    </row>
    <row r="17" ht="22" customHeight="1">
      <c r="A17" s="56" t="inlineStr">
        <is>
          <t>Initiative 12</t>
        </is>
      </c>
      <c r="B17" s="57">
        <f>'Initiative Matrix'!P81</f>
        <v/>
      </c>
      <c r="C17" s="58">
        <f>'Initiative Matrix'!P81*100</f>
        <v/>
      </c>
      <c r="D17" s="59">
        <f>IF('Initiative Matrix'!P81&gt;=0.6,"MUST DO",IF('Initiative Matrix'!P81&gt;=0.4,"SHOULD DO",IF('Initiative Matrix'!P81&gt;=0.21,"COULD DO","WON'T DO")))</f>
        <v/>
      </c>
    </row>
    <row r="19" ht="8" customHeight="1"/>
    <row r="20" ht="22" customHeight="1">
      <c r="A20" s="2" t="inlineStr">
        <is>
          <t xml:space="preserve">  Summary counts</t>
        </is>
      </c>
    </row>
    <row r="21" ht="24" customHeight="1">
      <c r="A21" s="60" t="inlineStr">
        <is>
          <t>Must Do</t>
        </is>
      </c>
      <c r="B21" s="61">
        <f>COUNTIF(D6:D17,"MUST DO")</f>
        <v/>
      </c>
      <c r="C21" s="62" t="n"/>
    </row>
    <row r="22" ht="24" customHeight="1">
      <c r="A22" s="63" t="inlineStr">
        <is>
          <t>Should Do</t>
        </is>
      </c>
      <c r="B22" s="64">
        <f>COUNTIF(D6:D17,"SHOULD DO")</f>
        <v/>
      </c>
      <c r="C22" s="65" t="n"/>
    </row>
    <row r="23" ht="24" customHeight="1">
      <c r="A23" s="66" t="inlineStr">
        <is>
          <t>Could Do</t>
        </is>
      </c>
      <c r="B23" s="67">
        <f>COUNTIF(D6:D17,"COULD DO")</f>
        <v/>
      </c>
      <c r="C23" s="68" t="n"/>
    </row>
    <row r="24" ht="24" customHeight="1">
      <c r="A24" s="69" t="inlineStr">
        <is>
          <t>Won't Do</t>
        </is>
      </c>
      <c r="B24" s="70">
        <f>COUNTIF(D6:D17,"WON'T DO")</f>
        <v/>
      </c>
      <c r="C24" s="71" t="n"/>
    </row>
    <row r="28" ht="16" customHeight="1">
      <c r="A28" s="31" t="inlineStr">
        <is>
          <t>Graham D. Rae Associates  |  grahamrae.net  |  Programme Prioritisation Tool</t>
        </is>
      </c>
    </row>
  </sheetData>
  <mergeCells count="8">
    <mergeCell ref="A1:T1"/>
    <mergeCell ref="A20:O20"/>
    <mergeCell ref="C22:O22"/>
    <mergeCell ref="C23:O23"/>
    <mergeCell ref="A28:O28"/>
    <mergeCell ref="C24:O24"/>
    <mergeCell ref="C21:O21"/>
    <mergeCell ref="A3:O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2026-05-31T11:31:15Z</dcterms:created>
  <dcterms:modified xmlns:dcterms="http://purl.org/dc/terms/" xmlns:xsi="http://www.w3.org/2001/XMLSchema-instance" xsi:type="dcterms:W3CDTF">2026-05-31T11:31:16Z</dcterms:modified>
</cp:coreProperties>
</file>